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4.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8.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9.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drawings/drawing10.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1.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rakuslv-my.sharepoint.com/personal/lgoldberga_rakus_lv/Documents/Desktop/Aptaujas/Onkopacientu aptauja_2026/Nodevums/"/>
    </mc:Choice>
  </mc:AlternateContent>
  <xr:revisionPtr revIDLastSave="1" documentId="11_88A718E1D3FCA89349B6F9159C5F7440700C3195" xr6:coauthVersionLast="47" xr6:coauthVersionMax="47" xr10:uidLastSave="{6191683D-F2A8-43A8-8BAC-7D49EC28610B}"/>
  <bookViews>
    <workbookView xWindow="-108" yWindow="-108" windowWidth="23256" windowHeight="13896" xr2:uid="{00000000-000D-0000-FFFF-FFFF00000000}"/>
  </bookViews>
  <sheets>
    <sheet name="Anonimizēta aptaujas datu kopa" sheetId="1" r:id="rId1"/>
    <sheet name="Statistikas kopsavilkums" sheetId="2" r:id="rId2"/>
    <sheet name="Respondentu raksturojums" sheetId="3" r:id="rId3"/>
    <sheet name="Pacienta ceļš un nosūtījums" sheetId="4" r:id="rId4"/>
    <sheet name="Radioloģijas pieejamība" sheetId="5" r:id="rId5"/>
    <sheet name="Sagatavošana un komunikācija" sheetId="6" r:id="rId6"/>
    <sheet name="Rezultātu pieejamība" sheetId="7" r:id="rId7"/>
    <sheet name="Atkārtoti izmeklējumi" sheetId="8" r:id="rId8"/>
    <sheet name="Diagnozes paziņošana" sheetId="9" r:id="rId9"/>
    <sheet name="Ārstēšana un atbalsts" sheetId="10" r:id="rId10"/>
    <sheet name="Kopējais vērtējums" sheetId="11" r:id="rId11"/>
    <sheet name="Atvērto komentāru analīze" sheetId="12" r:id="rId1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1" l="1"/>
  <c r="C33" i="11" s="1"/>
  <c r="B32" i="11"/>
  <c r="C32" i="11" s="1"/>
  <c r="B31" i="11"/>
  <c r="C31" i="11" s="1"/>
  <c r="B30" i="11"/>
  <c r="C30" i="11" s="1"/>
  <c r="B29" i="11"/>
  <c r="C29" i="11" s="1"/>
  <c r="B24" i="11"/>
  <c r="C24" i="11" s="1"/>
  <c r="B23" i="11"/>
  <c r="C23" i="11" s="1"/>
  <c r="B22" i="11"/>
  <c r="C22" i="11" s="1"/>
  <c r="B21" i="11"/>
  <c r="C21" i="11" s="1"/>
  <c r="B20" i="11"/>
  <c r="C20" i="11" s="1"/>
  <c r="F7" i="11"/>
  <c r="F6" i="11"/>
  <c r="B32" i="10"/>
  <c r="C32" i="10" s="1"/>
  <c r="B31" i="10"/>
  <c r="C31" i="10" s="1"/>
  <c r="B30" i="10"/>
  <c r="C30" i="10" s="1"/>
  <c r="B29" i="10"/>
  <c r="C29" i="10" s="1"/>
  <c r="B24" i="10"/>
  <c r="C24" i="10" s="1"/>
  <c r="C23" i="10"/>
  <c r="B23" i="10"/>
  <c r="B22" i="10"/>
  <c r="C22" i="10" s="1"/>
  <c r="B17" i="10"/>
  <c r="C17" i="10" s="1"/>
  <c r="B16" i="10"/>
  <c r="C16" i="10" s="1"/>
  <c r="B15" i="10"/>
  <c r="C15" i="10" s="1"/>
  <c r="B14" i="10"/>
  <c r="C14" i="10" s="1"/>
  <c r="C9" i="10"/>
  <c r="B9" i="10"/>
  <c r="B8" i="10"/>
  <c r="C8" i="10" s="1"/>
  <c r="B7" i="10"/>
  <c r="C7" i="10" s="1"/>
  <c r="B6" i="10"/>
  <c r="C6" i="10" s="1"/>
  <c r="B24" i="9"/>
  <c r="C24" i="9" s="1"/>
  <c r="C23" i="9"/>
  <c r="B23" i="9"/>
  <c r="B22" i="9"/>
  <c r="B25" i="9" s="1"/>
  <c r="C25" i="9" s="1"/>
  <c r="C17" i="9"/>
  <c r="D17" i="9" s="1"/>
  <c r="B17" i="9"/>
  <c r="C16" i="9"/>
  <c r="B16" i="9"/>
  <c r="D16" i="9" s="1"/>
  <c r="C15" i="9"/>
  <c r="B15" i="9"/>
  <c r="D15" i="9" s="1"/>
  <c r="C14" i="9"/>
  <c r="B14" i="9"/>
  <c r="D14" i="9" s="1"/>
  <c r="B9" i="9"/>
  <c r="C9" i="9" s="1"/>
  <c r="B8" i="9"/>
  <c r="C8" i="9" s="1"/>
  <c r="B7" i="9"/>
  <c r="C7" i="9" s="1"/>
  <c r="B6" i="9"/>
  <c r="C6" i="9" s="1"/>
  <c r="C19" i="8"/>
  <c r="B19" i="8"/>
  <c r="B18" i="8"/>
  <c r="C18" i="8" s="1"/>
  <c r="B17" i="8"/>
  <c r="C17" i="8" s="1"/>
  <c r="B16" i="8"/>
  <c r="C16" i="8" s="1"/>
  <c r="B15" i="8"/>
  <c r="C15" i="8" s="1"/>
  <c r="B10" i="8"/>
  <c r="C10" i="8" s="1"/>
  <c r="C9" i="8"/>
  <c r="B9" i="8"/>
  <c r="B8" i="8"/>
  <c r="C8" i="8" s="1"/>
  <c r="B7" i="8"/>
  <c r="C7" i="8" s="1"/>
  <c r="B6" i="8"/>
  <c r="C6" i="8" s="1"/>
  <c r="B34" i="7"/>
  <c r="C34" i="7" s="1"/>
  <c r="B33" i="7"/>
  <c r="C33" i="7" s="1"/>
  <c r="C32" i="7"/>
  <c r="B32" i="7"/>
  <c r="B31" i="7"/>
  <c r="C31" i="7" s="1"/>
  <c r="B26" i="7"/>
  <c r="C26" i="7" s="1"/>
  <c r="B25" i="7"/>
  <c r="C25" i="7" s="1"/>
  <c r="B24" i="7"/>
  <c r="C24" i="7" s="1"/>
  <c r="B19" i="7"/>
  <c r="C19" i="7" s="1"/>
  <c r="C18" i="7"/>
  <c r="B18" i="7"/>
  <c r="B17" i="7"/>
  <c r="C17" i="7" s="1"/>
  <c r="B16" i="7"/>
  <c r="C16" i="7" s="1"/>
  <c r="B15" i="7"/>
  <c r="C15" i="7" s="1"/>
  <c r="B10" i="7"/>
  <c r="C10" i="7" s="1"/>
  <c r="B9" i="7"/>
  <c r="C9" i="7" s="1"/>
  <c r="C8" i="7"/>
  <c r="B8" i="7"/>
  <c r="B7" i="7"/>
  <c r="C7" i="7" s="1"/>
  <c r="B6" i="7"/>
  <c r="C6" i="7" s="1"/>
  <c r="B39" i="6"/>
  <c r="C39" i="6" s="1"/>
  <c r="B38" i="6"/>
  <c r="C38" i="6" s="1"/>
  <c r="B37" i="6"/>
  <c r="C37" i="6" s="1"/>
  <c r="C36" i="6"/>
  <c r="B36" i="6"/>
  <c r="B35" i="6"/>
  <c r="C35" i="6" s="1"/>
  <c r="B34" i="6"/>
  <c r="C34" i="6" s="1"/>
  <c r="B33" i="6"/>
  <c r="C33" i="6" s="1"/>
  <c r="B32" i="6"/>
  <c r="C32" i="6" s="1"/>
  <c r="F31" i="6"/>
  <c r="B31" i="6"/>
  <c r="C31" i="6" s="1"/>
  <c r="F30" i="6"/>
  <c r="B30" i="6"/>
  <c r="C30" i="6" s="1"/>
  <c r="B25" i="6"/>
  <c r="C25" i="6" s="1"/>
  <c r="B24" i="6"/>
  <c r="C24" i="6" s="1"/>
  <c r="B23" i="6"/>
  <c r="C23" i="6" s="1"/>
  <c r="C22" i="6"/>
  <c r="B22" i="6"/>
  <c r="C21" i="6"/>
  <c r="B21" i="6"/>
  <c r="B16" i="6"/>
  <c r="C16" i="6" s="1"/>
  <c r="B15" i="6"/>
  <c r="C15" i="6" s="1"/>
  <c r="B14" i="6"/>
  <c r="C14" i="6" s="1"/>
  <c r="B9" i="6"/>
  <c r="C9" i="6" s="1"/>
  <c r="C8" i="6"/>
  <c r="B8" i="6"/>
  <c r="C7" i="6"/>
  <c r="B7" i="6"/>
  <c r="B6" i="6"/>
  <c r="C6" i="6" s="1"/>
  <c r="D47" i="5"/>
  <c r="C47" i="5"/>
  <c r="B47" i="5"/>
  <c r="D46" i="5"/>
  <c r="C46" i="5"/>
  <c r="B46" i="5"/>
  <c r="D45" i="5"/>
  <c r="C45" i="5"/>
  <c r="B45" i="5"/>
  <c r="D44" i="5"/>
  <c r="C44" i="5"/>
  <c r="B44" i="5"/>
  <c r="D43" i="5"/>
  <c r="C43" i="5"/>
  <c r="B43" i="5"/>
  <c r="C38" i="5"/>
  <c r="B38" i="5"/>
  <c r="B37" i="5"/>
  <c r="C37" i="5" s="1"/>
  <c r="B36" i="5"/>
  <c r="C36" i="5" s="1"/>
  <c r="C35" i="5"/>
  <c r="B35" i="5"/>
  <c r="C30" i="5"/>
  <c r="B30" i="5"/>
  <c r="C29" i="5"/>
  <c r="B29" i="5"/>
  <c r="C28" i="5"/>
  <c r="B28" i="5"/>
  <c r="B27" i="5"/>
  <c r="C27" i="5" s="1"/>
  <c r="B26" i="5"/>
  <c r="C26" i="5" s="1"/>
  <c r="C21" i="5"/>
  <c r="B21" i="5"/>
  <c r="C20" i="5"/>
  <c r="B20" i="5"/>
  <c r="C19" i="5"/>
  <c r="B19" i="5"/>
  <c r="C18" i="5"/>
  <c r="B18" i="5"/>
  <c r="B17" i="5"/>
  <c r="C17" i="5" s="1"/>
  <c r="B16" i="5"/>
  <c r="C16" i="5" s="1"/>
  <c r="C11" i="5"/>
  <c r="B11" i="5"/>
  <c r="C10" i="5"/>
  <c r="B10" i="5"/>
  <c r="C9" i="5"/>
  <c r="B9" i="5"/>
  <c r="C8" i="5"/>
  <c r="B8" i="5"/>
  <c r="B7" i="5"/>
  <c r="C7" i="5" s="1"/>
  <c r="B6" i="5"/>
  <c r="C6" i="5" s="1"/>
  <c r="C50" i="4"/>
  <c r="B50" i="4"/>
  <c r="C49" i="4"/>
  <c r="B49" i="4"/>
  <c r="C48" i="4"/>
  <c r="B48" i="4"/>
  <c r="B43" i="4"/>
  <c r="B42" i="4"/>
  <c r="B41" i="4"/>
  <c r="B40" i="4"/>
  <c r="B39" i="4"/>
  <c r="B34" i="4"/>
  <c r="C34" i="4" s="1"/>
  <c r="B33" i="4"/>
  <c r="C33" i="4" s="1"/>
  <c r="B32" i="4"/>
  <c r="C32" i="4" s="1"/>
  <c r="B31" i="4"/>
  <c r="C31" i="4" s="1"/>
  <c r="B30" i="4"/>
  <c r="C30" i="4" s="1"/>
  <c r="B29" i="4"/>
  <c r="C29" i="4" s="1"/>
  <c r="B28" i="4"/>
  <c r="C28" i="4" s="1"/>
  <c r="B27" i="4"/>
  <c r="C27" i="4" s="1"/>
  <c r="B22" i="4"/>
  <c r="B21" i="4"/>
  <c r="B20" i="4"/>
  <c r="B19" i="4"/>
  <c r="B18" i="4"/>
  <c r="B13" i="4"/>
  <c r="C13" i="4" s="1"/>
  <c r="B12" i="4"/>
  <c r="C12" i="4" s="1"/>
  <c r="C11" i="4"/>
  <c r="B11" i="4"/>
  <c r="C10" i="4"/>
  <c r="B10" i="4"/>
  <c r="C9" i="4"/>
  <c r="B9" i="4"/>
  <c r="C8" i="4"/>
  <c r="B8" i="4"/>
  <c r="B7" i="4"/>
  <c r="C7" i="4" s="1"/>
  <c r="B6" i="4"/>
  <c r="C6" i="4" s="1"/>
  <c r="C51" i="3"/>
  <c r="B51" i="3"/>
  <c r="C50" i="3"/>
  <c r="B50" i="3"/>
  <c r="C49" i="3"/>
  <c r="B49" i="3"/>
  <c r="C48" i="3"/>
  <c r="B48" i="3"/>
  <c r="B47" i="3"/>
  <c r="C47" i="3" s="1"/>
  <c r="B46" i="3"/>
  <c r="C46" i="3" s="1"/>
  <c r="C45" i="3"/>
  <c r="B45" i="3"/>
  <c r="C44" i="3"/>
  <c r="B44" i="3"/>
  <c r="C43" i="3"/>
  <c r="B43" i="3"/>
  <c r="C42" i="3"/>
  <c r="B42" i="3"/>
  <c r="B37" i="3"/>
  <c r="C37" i="3" s="1"/>
  <c r="B36" i="3"/>
  <c r="C36" i="3" s="1"/>
  <c r="C35" i="3"/>
  <c r="B35" i="3"/>
  <c r="C30" i="3"/>
  <c r="B30" i="3"/>
  <c r="C29" i="3"/>
  <c r="B29" i="3"/>
  <c r="C28" i="3"/>
  <c r="B28" i="3"/>
  <c r="B23" i="3"/>
  <c r="C23" i="3" s="1"/>
  <c r="B22" i="3"/>
  <c r="C22" i="3" s="1"/>
  <c r="C21" i="3"/>
  <c r="B21" i="3"/>
  <c r="C20" i="3"/>
  <c r="B20" i="3"/>
  <c r="C19" i="3"/>
  <c r="B19" i="3"/>
  <c r="C18" i="3"/>
  <c r="B18" i="3"/>
  <c r="B17" i="3"/>
  <c r="C17" i="3" s="1"/>
  <c r="B12" i="3"/>
  <c r="C12" i="3" s="1"/>
  <c r="C11" i="3"/>
  <c r="B11" i="3"/>
  <c r="C10" i="3"/>
  <c r="B10" i="3"/>
  <c r="C9" i="3"/>
  <c r="B9" i="3"/>
  <c r="C8" i="3"/>
  <c r="B8" i="3"/>
  <c r="B7" i="3"/>
  <c r="C7" i="3" s="1"/>
  <c r="B6" i="3"/>
  <c r="C6" i="3" s="1"/>
  <c r="C22" i="9" l="1"/>
</calcChain>
</file>

<file path=xl/sharedStrings.xml><?xml version="1.0" encoding="utf-8"?>
<sst xmlns="http://schemas.openxmlformats.org/spreadsheetml/2006/main" count="10896" uniqueCount="1474">
  <si>
    <t>ANONIMIZĒTA APTAUJAS DATU KOPA</t>
  </si>
  <si>
    <t>Anonimizēšanas principi: precīzs laika zīmogs aizstāts ar respondenta ID un aptaujas mēnesi; brīvteksta laukos automatizēti aizvietoti identificējami ārstu vārdi, e-pasti, tālruņi, personas kodi un saites. Pirms publiskas izplatīšanas brīvteksta laukiem ieteicama manuāla pārbaude.</t>
  </si>
  <si>
    <t>Respondenta ID</t>
  </si>
  <si>
    <t>Aptaujas mēnesis</t>
  </si>
  <si>
    <t>Jūsu pašreizējā vecuma grupa:</t>
  </si>
  <si>
    <t>Jūsu vecuma grupa diagnozes uzstādīšanas laikā:</t>
  </si>
  <si>
    <t>Jūsu dzimums:</t>
  </si>
  <si>
    <t>Jūsu iegūtā izglītība:</t>
  </si>
  <si>
    <t>Jūsu dzīvesvieta (novads vai valstspilsēta):</t>
  </si>
  <si>
    <t>Cik ilgs laiks pagāja no brīža, kad Jums  radās pirmās aizdomas par veselības problēmu (simptomi vai izmeklējuma rezultāts), līdz Jūs sazinājāties ar savu ģimenes ārsta praksi?</t>
  </si>
  <si>
    <t>Vai ģimenes ārsts nekavējoties reaģēja uz jūsu sūdzību un nosūtīja jūs uz izmeklējumiem un pie profila speciālista?</t>
  </si>
  <si>
    <t>Cik ilgs laiks pagāja no brīža, kad Jums radās pirmās aizdomas par veselības problēmu (simptomi vai izmeklējuma rezultāts), līdz Jūs apmeklējāt speciālistu?</t>
  </si>
  <si>
    <t>Vai speciālists nekavējoties reaģēja uz Jūsu situāciju un nosūtīja Jūs uz izmeklējumiem?</t>
  </si>
  <si>
    <t>Kad ģimenes ārsts/speciālists Jūs nosūtīja uz izmeklējumiem, vai Jums tika saprotami paskaidrots, kāpēc tas ir nepieciešams?</t>
  </si>
  <si>
    <t>Cik viegli vai grūti bija pierakstīties uz nepieciešamajiem radioloģiskajiem izmeklējumiem?</t>
  </si>
  <si>
    <t>Cik ilgs laiks pagāja līdz izmeklējuma veikšanai?</t>
  </si>
  <si>
    <t>Vai Jūs bijāt apmierināti ar gaidīšanas ilgumu līdz izmeklējuma veikšanai?</t>
  </si>
  <si>
    <t>Vai izmeklējumu veicāt valsts apmaksātā kārtībā (pēc kvotām) vai privātajā sektorā?</t>
  </si>
  <si>
    <t>Vai pirms radioloģiskā izmeklējuma saņēmāt skaidru informāciju, kā tam sagatavoties (piemēram, nedrīkst ēst, jādzer ūdens, jāpaņem līdzi iepriekšējie izmeklējumi u.c.)?</t>
  </si>
  <si>
    <t>Kad ieradāties uz izmeklējumu, vai medicīnas personālam (piemēram, radiologam/radiogrāferam/radiologa asistentam) bija pieejama visa nepieciešamā informācija par Jums un Jūsu veselību?</t>
  </si>
  <si>
    <t>Vai speciālists (radiologs/radiogrāfers/radiologa asistents), kurš veica izmeklējumu, Jums skaidri paskaidroja procedūras gaitu?</t>
  </si>
  <si>
    <t>Kā Jūs vērtējat iejūtību un rūpes, ko saņēmāt paša radioloģiskā izmeklējuma laikā no personāla puses?</t>
  </si>
  <si>
    <t>Vai bijāt apmierināts ar gaidīšanas laiku, līdz izmeklējuma rezultātu saņemšanai?</t>
  </si>
  <si>
    <t>Vai ārstam speciālistam bija pieejami Jūsu izmeklējuma rezultāti? (apraksts un attēli)</t>
  </si>
  <si>
    <t>Kā speciālists iepazinās ar Jūsu izmeklējuma rezultātiem (attēliem un aprakstu)?</t>
  </si>
  <si>
    <t>Vai izmeklējumu rezultāti Jums tika izskaidroti saprotamā veidā?</t>
  </si>
  <si>
    <t>Vai Jums bija situācija, kad kāds no radioloģiskajiem izmeklējumiem bija jāveic atkārtoti, jo iepriekšējais bija tehniski nekvalitatīvs, pazudis, nebija pieejams ārstam, vai arī speciālists lūdza izmeklējumu pārtaisīt konkrētajā ārstniecības iestādē?</t>
  </si>
  <si>
    <t>Vai tikāt informēts (-a) par iespēju pieaicināt atbalsta personu (piemēram, tuvinieku vai draugu)?</t>
  </si>
  <si>
    <t>Novērtējiet, lūdzu, sekojošus apgalvojumus par to, kā Jums paziņoja diagnozi:   [Ārsts izskaidroja manu diagnozi saprotamā un pietiekami detalizētā veidā]</t>
  </si>
  <si>
    <t>Novērtējiet, lūdzu, sekojošus apgalvojumus par to, kā Jums paziņoja diagnozi:   [Vai diagnoze tika paziņota iejūtīgā veidā?]</t>
  </si>
  <si>
    <t>Novērtējiet, lūdzu, sekojošus apgalvojumus par to, kā Jums paziņoja diagnozi:   [Vai Jums tika dota iespēja uzdot jautājumus?]</t>
  </si>
  <si>
    <t>Novērtējiet, lūdzu, sekojošus apgalvojumus par to, kā Jums paziņoja diagnozi:   [Vai vieta, kur Jums paziņoja diagnozi, bija piemērota (nodrošināja privātumu)?]</t>
  </si>
  <si>
    <t>Kā Jūs jutāties, saņemot diagnozi no speciālista? Lūdzu, izvēlieties situāciju, kas visprecīzāk raksturo Jūsu pieredzi.</t>
  </si>
  <si>
    <t>Vai Jums saprotamā veidā tika izskaidrotas Jūsu ārstēšanas iespējas?</t>
  </si>
  <si>
    <t>Vai Jūs tikāt iesaistīts(-a) lēmumu pieņemšanā par savu ārstēšanu tik daudz, cik Jūs to vēlējāties?</t>
  </si>
  <si>
    <t>Vai Jums tika sniegta informācija par to, kur vērsties papildus jautājumu gadījumā?</t>
  </si>
  <si>
    <t>Vai Jums tika sniegta informācija vai palīdzība saistībā ar administratīviem vai finansiāliem jautājumiem (piemēram, slimības lapas, invaliditātes pabalsti, kompensējamie medikamenti)?</t>
  </si>
  <si>
    <t>Kopumā, kā Jūs novērtētu saņemto aprūpi laika posmā no pirmajām aizdomām vai simptomiem līdz ārstēšanas plāna apstiprināšanai? Novērtējiet skalā no 0 (ļoti slikti) līdz 10 (izcili).</t>
  </si>
  <si>
    <t>Cik labi Jūs, balstoties uz visu savu pieredzi šajā diagnostikas posmā (no pirmajām aizdomām līdz ārstēšanas plāna apstiprināšanai), sapratāt, kādi ir nākamie soļi – kur Jums jādodas, kādā secībā un ko darīt tālāk?</t>
  </si>
  <si>
    <t>Jūsu vārdiem – kas Jūsu pieredzē šajā posmā bija īpaši slikts vai negatīvs?</t>
  </si>
  <si>
    <t>Jūsu vārdiem – kas Jūsu pieredzē šajā posmā bija īpaši labs vai pozitīvs?</t>
  </si>
  <si>
    <t>Jūsu vārdiem – ko varētu uzlabot, lai citiem pacientiem šis posms būtu vieglāks?</t>
  </si>
  <si>
    <t>R001</t>
  </si>
  <si>
    <t>2025-11</t>
  </si>
  <si>
    <t>40-49</t>
  </si>
  <si>
    <t>Sieviete</t>
  </si>
  <si>
    <t>Augstākā izglītība (bakalaura, maģistra vai doktora grāds)</t>
  </si>
  <si>
    <t>Jūrmala</t>
  </si>
  <si>
    <t>1-2 nedēļas</t>
  </si>
  <si>
    <t>3-4 nedēļas</t>
  </si>
  <si>
    <t>Nē, nesaprotami</t>
  </si>
  <si>
    <t>Ļoti grūti</t>
  </si>
  <si>
    <t>Neapmierināts(-a)</t>
  </si>
  <si>
    <t>Jā, bet informācija bija daļēja vai neskaidra</t>
  </si>
  <si>
    <t>Neesmu drošs(-a)</t>
  </si>
  <si>
    <t>Jā, daļēji saprotami</t>
  </si>
  <si>
    <t>Apmierināts(-a)</t>
  </si>
  <si>
    <t>Nē, man pašam(-ai) bija jānodrošina rezultātu (piem., diska) nogādāšana ārstam</t>
  </si>
  <si>
    <t>Nē, man nebija šādas pieredzes</t>
  </si>
  <si>
    <t>Nē, man nepiedāvāja šādu iespēju</t>
  </si>
  <si>
    <t>Noteikti nē</t>
  </si>
  <si>
    <t>Drīzāk nē</t>
  </si>
  <si>
    <t>Drīzāk jā</t>
  </si>
  <si>
    <t>Nē, nemaz</t>
  </si>
  <si>
    <t>Nē</t>
  </si>
  <si>
    <t>Nē, nesaņēmu nekādu informāciju</t>
  </si>
  <si>
    <t>• Grūtības ar ģimenes ārstu: sākotnēji atteikumi izsniegt nosūtījumus uz nepieciešamajām un konsultācijām, manas sūdzības tika trivializētas (“viss kārtībā”).
• Nav skaidra pacienta maršruta: trūka saprotamas secības – kur doties un ko darīt tālāk; informācija bija haotiska.
• Slikta komunikācija ar ķīmijterapeitu: uz jautājumiem sniegtas īsas, sausas atbildes bez skaidrojumiem; nebija iespējas saņemt papildu precizējumus.
• Empātijas trūkums: ārsta attieksme šķita vienaldzīga un auksta; neradās sajūta, ka ir interese palīdzēt.
• Diagnozes paziņošana neskaidri: netika skaidri pateikts, ka tā ir onkoloģija, un kādi ir nākamie soļi; tas radīja apjukumu un neziņu.
• Kopējais iespaids par sistēmu: izjūta par “pilnīgu haosu”; ja būtu bijusi iespēja, būtu mainījusi ārstu.</t>
  </si>
  <si>
    <t>• Sistēmā pozitīvu aspektu nav: pašā veselības aprūpes sistēmā pozitīvas pieredzes diemžēl nevaru izcelt.
• Pacientu un labdarības organizāciju atbalsts: tādas organizācijas kā “Par Dzīvot” sniedza psiholoģisku atbalstu un palīdzēja rast pagaidu emocionālu līdzsvaru. 
• Praktiska informācija no pacientu kopienas: tika saņemti skaidri ieteikumi par soļu secību un atbildes uz daudziem praktiskiem jautājumiem.</t>
  </si>
  <si>
    <t>• Sadarbība ar ģimenes ārstiem: nepieciešams uzlabot ģimenes ārstu reakcijas ātrumu un ieinteresētību. Savlaicīga nosūtījuma izsniegšana uz analīzēm vai pie speciālista var būt izšķiroša pacienta dzīvībai.
• Skaidrs ārstēšanas maršruts: jāizveido saprotama un konsekventa sistēma – kādi izmeklējumi un ārstēšanas posmi seko cits citam. Tas palīdzētu pacientam justies drošāk un izvairīties no apjukuma.
• Speciālistu empātija un iesaiste: ārstiem būtu jāatceras, ka katrs pacients ar diagnozi saskaras pirmo reizi. Tas viņam ir emocionāls šoks un neziņa, tāpēc ir svarīgi, lai ārsts skaidrotu, kas notiek un kāpēc tiek pieņemti konkrēti lēmumi.
• Labāka komunikācija: ārstam būtu jāpaskaidro medikamentu nozīme, konsīlija lēmumu pamatojums un nākamie soļi ārstēšanā, nevis tikai sniegt tehnisku informāciju.
• Ieteikums pacientiem: vēlams doties uz ārsta vizītēm kopā ar tuvinieku, kurš var palīdzēt uzdot precizējošus jautājumus un labāk uztvert sniegto informāciju, jo pēc diagnozes saņemšanas pats pacients bieži ir emocionālā šokā.</t>
  </si>
  <si>
    <t>R002</t>
  </si>
  <si>
    <t>Ādažu novads</t>
  </si>
  <si>
    <t>Nesazinājos (pāriet uz nākamo jautājumu)</t>
  </si>
  <si>
    <t>1-3 mēneši</t>
  </si>
  <si>
    <t>Ne viegli, ne grūti</t>
  </si>
  <si>
    <t>Sagatavošanās nebija nepieciešama</t>
  </si>
  <si>
    <t>Nē, nepaskaidroja</t>
  </si>
  <si>
    <t>Jā, vienu reizi</t>
  </si>
  <si>
    <t>Jā, daļēji</t>
  </si>
  <si>
    <t>Neatceros</t>
  </si>
  <si>
    <t>Attieksme</t>
  </si>
  <si>
    <t>Nezinu</t>
  </si>
  <si>
    <t>uztaisīt remontu</t>
  </si>
  <si>
    <t>R003</t>
  </si>
  <si>
    <t>Rīga</t>
  </si>
  <si>
    <t>Mazāk nekā nedēļa</t>
  </si>
  <si>
    <t>Jā, pilnībā saprotami</t>
  </si>
  <si>
    <t>Mani pierakstīja ģimenes ārsts/speciālists</t>
  </si>
  <si>
    <t>Ļoti apmierināts(-a)</t>
  </si>
  <si>
    <t>Jā, saņēmu pilnīgu un saprotamu informāciju</t>
  </si>
  <si>
    <t>Jā, šķita, ka viņiem bija visa informācija</t>
  </si>
  <si>
    <t>Jā, viss bija pieejams</t>
  </si>
  <si>
    <t>Jā, man piedāvāja šādu iespēju</t>
  </si>
  <si>
    <t>Noteikti jā</t>
  </si>
  <si>
    <t>Jā, pilnībā</t>
  </si>
  <si>
    <t>Jā</t>
  </si>
  <si>
    <t>Jā, saņēmu visu nepieciešamo informāciju</t>
  </si>
  <si>
    <t>Nekas</t>
  </si>
  <si>
    <t>Biju slimnīca, saņēmu maksimālu uzmanību, visu informāciju un atbalstu</t>
  </si>
  <si>
    <t>Pirms un pēc iespējamās diagnozes paziņošanas organizēt tikšanos ar psihologu.</t>
  </si>
  <si>
    <t>R004</t>
  </si>
  <si>
    <t>2025-12</t>
  </si>
  <si>
    <t>30-39</t>
  </si>
  <si>
    <t>Grūti atbildēt / neatceros</t>
  </si>
  <si>
    <t>Jā, nekavējoties</t>
  </si>
  <si>
    <t>1–2 nedēļas</t>
  </si>
  <si>
    <t>Ne apmierināts(-a), ne neapmierināts(-a)</t>
  </si>
  <si>
    <t>Privātajā sektorā par maksu</t>
  </si>
  <si>
    <t>Nē, informāciju nesaņēmu</t>
  </si>
  <si>
    <t>Speciālists izskatīja izmeklējuma attēlus/aprakstu manas vizītes laikā</t>
  </si>
  <si>
    <t>Nē, es nesapratu skaidrojumu</t>
  </si>
  <si>
    <t>Jā, speciālists lūdza izmeklējumu pārtaisīt konkrētajā ārstniecības iestādē</t>
  </si>
  <si>
    <t>Es sajutu vienaldzību vai pat zināmu atturību no ārsta puses.</t>
  </si>
  <si>
    <t>Pilnībā nesapratu un man trūka informācijas</t>
  </si>
  <si>
    <t>.</t>
  </si>
  <si>
    <t>R005</t>
  </si>
  <si>
    <t>Mazāk nekā 1 nedēļa</t>
  </si>
  <si>
    <t>Valsts apmaksātā kārtībā (kvotā)</t>
  </si>
  <si>
    <t>Speciālists bija iepriekš iepazinies ar maniem izmeklējuma rezultātiem</t>
  </si>
  <si>
    <t>Es sajutu ārsta iesaisti un ieinteresētību - ārsts centās saprotami izskaidrot diagnozi un ārstēšanas plānu.</t>
  </si>
  <si>
    <t>Pārsvarā sapratu, bet atsevišķi soļi nebija līdz galam skaidri</t>
  </si>
  <si>
    <t>Negatīva nebija</t>
  </si>
  <si>
    <t>Es saņēmu gan psiholoģisku, gan informatīvu atbalstu no sava onkologa. Onkoloģe sniedza savu personisko numuru un bija pieejama 24/7.</t>
  </si>
  <si>
    <t>Vēlētos kuratoru, kas varētu palīdzēt ar informāciju un pierakstiem pie ārstiem.</t>
  </si>
  <si>
    <t>R006</t>
  </si>
  <si>
    <t>2026-01</t>
  </si>
  <si>
    <t>3–4 nedēļas</t>
  </si>
  <si>
    <t>Arsts atbildēja uz visiem jautājumiem, kuri paradijad man un manam tuviniekam kurš bija līdzās</t>
  </si>
  <si>
    <t>Man nebija dažādu ārstēšanas iespēju</t>
  </si>
  <si>
    <t>Daļēji, informācija bija nepilnīga</t>
  </si>
  <si>
    <t>Gimenes arsts objektīvi nevar novertēt cik steidzīgi vajadzīgi izmeklējumi, tad jāmeklē kvalitātivi maksas pakalpojumi. 
Onkologu pieņemšanas laiks vienam pacientam pārāk mazs.</t>
  </si>
  <si>
    <t>Ārsta gatavība atbildēt uz jautājumiem un veltīt laiku.</t>
  </si>
  <si>
    <t>Darbinieks/kurators kurš var skaidrot šo “ceļu”. Kuram ir laiks “svarīgiem sīkumiem” un kurš saprot kā strādā sistēma.</t>
  </si>
  <si>
    <t>R007</t>
  </si>
  <si>
    <t>Vērsos ģimenes ārsta praksē (pāriet uz nākamo jautājumu)</t>
  </si>
  <si>
    <t>Viegli</t>
  </si>
  <si>
    <t>Atbildes bija īsas un formālas, kas radīja apjukumu un nepalīdzēja izprast manu situāciju.</t>
  </si>
  <si>
    <t>Daļēji sapratu, bieži jutos apjucis(-usi)</t>
  </si>
  <si>
    <t>Ilgs biopsijas rezultātu gaidīšanas laiks; netika pietiekami izskaidrota manas diagnozes specifika; ārstēšanas algoritms netika izklāstīts pilnīgi un detalizēti.</t>
  </si>
  <si>
    <t>Zaļais koridors un iespēja operatīvi veikt visus nepieciešamos izmeklējumus.</t>
  </si>
  <si>
    <t>Detalizēts ārstēšanas algoritma skaidrojums; pieejams kontakts jautājumu uzdošanai; savlaicīga informācija pirms vizītes par iespēju ierasties kopā ar tuvinieku; pacientu maršrutizators (skaidrs rīcības plāns par turpmākajām darbībām un to, kur vērsties tālāk).</t>
  </si>
  <si>
    <t>R008</t>
  </si>
  <si>
    <t>50-59</t>
  </si>
  <si>
    <t>Pilnībā sapratu visu maršrutu un nākamos soļus</t>
  </si>
  <si>
    <t>Трудно записаться на плановое обследование</t>
  </si>
  <si>
    <t>Прекрасные врачи</t>
  </si>
  <si>
    <t>Устранить очереди на обследования и процедуры</t>
  </si>
  <si>
    <t>R009</t>
  </si>
  <si>
    <t>Daugavpils</t>
  </si>
  <si>
    <t>Vairāk nekā 3 mēneši</t>
  </si>
  <si>
    <t>Jā, bet tikai pēc atkārtotas vēršanās vai ar ievērojumu kāvēšanos</t>
  </si>
  <si>
    <t>1–3 mēneši</t>
  </si>
  <si>
    <t>Daļēji par maksu, daļēji valsts apmaksāti</t>
  </si>
  <si>
    <t>Vairumā gadījumu nesapratu, kas man jādara tālāk</t>
  </si>
  <si>
    <t>Ārstam bija vienalga, empātijas trūkums</t>
  </si>
  <si>
    <t>Skalbe, pardzivot, Rozā vilciens,  dzivibaskoks, [personas vārds anonimizēts], Vita biedrība, es pati meklēju informāciju!</t>
  </si>
  <si>
    <t>Runāt ar pacientu skaidrā valodā un ar empātiju!</t>
  </si>
  <si>
    <t>R010</t>
  </si>
  <si>
    <t>Limbažu novads</t>
  </si>
  <si>
    <t>Pēc konsīlija, [ārsta vārds anonimizēts] medmāsiņa izdalīja gaitenī katrai pacientei viņas diagnozi, kur bija noteiktas stadijas utt. Tad katra gaidījām savu kārtu kad varēs ieiet pie [ārsta vārds anonimizēts] par konsīlijā nolemto. Man bija 4 stadija un es to uzzināju gaitenî.. tas bija šoks. Kad pienāca mana kārta ieiet daktera kabinetā, viņš bez jebkāda ievada man teica “jūs redzējāt”? Es saku - redzēju. Viņš “nu un viss, es vairs neesmu jūsu dakteris, tālāk runājat ar onkologu”. [personas vārds anonimizēts] mana onkoloģe ir [ārsta vārds anonimizēts] , kura ir iejūtīga, saprotoša, laipna, pacietīga, zinoša. Esmu labās rokās tagad.</t>
  </si>
  <si>
    <t>Pozitīvs ir tas, ka varu lietot jaunākās zāles un Latvijā šādi medikamenti ir pieejami, manā gadījumā tie ir valsts kompensēti.</t>
  </si>
  <si>
    <t>Atrast laiku pacientam, lai izstāstītu kas tagad notiks, kas jādara, kur jàiet, kas jāēd utt… jo tā ir pilnīgi jauna dzīve. Ar onkoloģiju saslimušam cilvēkam dzīve iedalās “pirms” un “pēc”.</t>
  </si>
  <si>
    <t>R011</t>
  </si>
  <si>
    <t>Paskaidrojums nebija nepieciešams</t>
  </si>
  <si>
    <t>Daļa rezultātu bija pieejama, daļa – nē</t>
  </si>
  <si>
    <t>Nē, man īpaši norādīja, ka neviens nevar būt klāt</t>
  </si>
  <si>
    <t>Ārstu un palīgpersonāla noslogotība. Pacientam, izdzirdot savu diagnozi, var rasties simts un viens, reizēm stulbs jautājums. Ārstam -speciālistam, ārstam ķīrurgam dabiski nav jāveic laikietilpīga pacienta konsultācija. Bet šāda iespēja: izrunāties ar kādu uzreiz klīnikā būtu nenovērtējāmā. Var redzēt, ka valsts onkoloģijas centru personāls dara visu, kas ir tā spēkos. Bet jāņem vērā arī laika resurss, kas acimredzot ir ļoti ierobežots personāla trūkuma dēļ. Arī mulsinājis tas, ka viens no izmeklējumiem, kas bija pieejams man manā e-veselības profilā, nebija redzams/pieejams ārstam speciālistam. Labi, ka man līdzi bija sava kopija.</t>
  </si>
  <si>
    <t>Meiteņu-kuratoru un medicīnisko māsu atbalsts un atsaucība. Tik daudz, cik viņu spēkos un kompetencē - tika izskaidrots ar lielu empātiju.</t>
  </si>
  <si>
    <t>Piesaistīt papildus, iespējams zemākās kvalifikācijas personālu specializētājos onko-centros, lai pacientiem dot iespēju saņemt garāku konsultāciju un atbalstu uzreiz pēc diagnozes nosaukšanas. Ķirurgiem ir jāgriež, nevis jārunā )</t>
  </si>
  <si>
    <t>R012</t>
  </si>
  <si>
    <t>Vidējā vai profesionālā vidējā izglītība</t>
  </si>
  <si>
    <t>Nezinu / neatceros</t>
  </si>
  <si>
    <t>Ķīmijterapijas ārsts īsti nevēlējās runāt par ārstēšanu. Man viss bija jāprasa pašai.</t>
  </si>
  <si>
    <t>bija ātra diagnoze</t>
  </si>
  <si>
    <t>Iegūstiet vairāk informācijas par savu ārstēšanu</t>
  </si>
  <si>
    <t>R013</t>
  </si>
  <si>
    <t>Vienaldzība no ārstu puses</t>
  </si>
  <si>
    <t>Atsaucīgs med. personāls (māsiņas)</t>
  </si>
  <si>
    <t>Vairākstāvu izskaidrot, iesaistīt psihologus</t>
  </si>
  <si>
    <t>R014</t>
  </si>
  <si>
    <t>Viss bija labi, izņemot neziņu un gaidīšanu.</t>
  </si>
  <si>
    <t>Atbildes ātrāk ne kā paredzēts.</t>
  </si>
  <si>
    <t>Emocionāls atbalsts gaidot rezultātus.</t>
  </si>
  <si>
    <t>R015</t>
  </si>
  <si>
    <t>Ļoti viegli</t>
  </si>
  <si>
    <t>Jā, vairākas reizes</t>
  </si>
  <si>
    <t>Nav atbildes</t>
  </si>
  <si>
    <t>R016</t>
  </si>
  <si>
    <t>18-29</t>
  </si>
  <si>
    <t>Grūti</t>
  </si>
  <si>
    <t>Tieši mana diagnoze - negatīvs, kopumā par ārstēšanas plānu un tml - pozitīvs</t>
  </si>
  <si>
    <t>Labākie dakteri , ka arī cits personāls visos etapos!</t>
  </si>
  <si>
    <t>Uz doto brīdi ir ārstu nepietiekamība , ka arī izmeklējuma pieraksti, ļoti ilgi jāgaida tagad cilvēkiem ...</t>
  </si>
  <si>
    <t>R017</t>
  </si>
  <si>
    <t>60-69</t>
  </si>
  <si>
    <t>Jā, bet tikai pēc atkārtotas vēršanās vai ar ievērojamu kavēšanos</t>
  </si>
  <si>
    <t>Nē, šķita, ka informācija trūka</t>
  </si>
  <si>
    <t>Nē, man bija jāgaida, kamēr tos atradīs vai atsūtīs</t>
  </si>
  <si>
    <t>ģimenes ārta nevelme nosūtīt uz izmeklējumu, ārta-ķīmijterapeita neiesaistība, pat vienaldzība. es jūtos apjukusi, šokēta, bija grūtības saprast ārstēšanas procesu, kas man tālāk jādara. ārsts atbildēja īsi, neko īsti nepaskaidroja.</t>
  </si>
  <si>
    <t>grūti atbildēt, man nebija īpašī pozitīva pieredze</t>
  </si>
  <si>
    <t>procesam būtu jābūt vienkarsākam, gribētos, lai ārsti-ķīmijterapeiti būtu vairāk iesaistīti, lai viņi varētu pateikt ko labu, uzmundrināt pat tad, kad liekas, ka viss ir diezgan sarežģīts un ārstēšanas posms nebūt viegls.</t>
  </si>
  <si>
    <t>R018</t>
  </si>
  <si>
    <t>Ļoti neapmierināts(-a)</t>
  </si>
  <si>
    <t>Arsta iesaiste ir bijusi, bet paskaidrojumi varētu but detalizētāki un skaidrāki</t>
  </si>
  <si>
    <t>Neskaidrība ko darīt un kādā secībā, ka izvēlēties speciālistus pēc operācijas, kur un kam zvanīt. Visu šo informāciju bija jāmeklē pašai</t>
  </si>
  <si>
    <t>Ka ārstēšana ir sākusies nosacīti ātri. Personāls LOCā ir ļoti laipns.</t>
  </si>
  <si>
    <t>Vairāk informācijas- kur lasīt, ar ko runāt, kādi pakalpojumi ir pieejami par valsts līdzekļiem, ka ir psiholoģiskais atbalsts.</t>
  </si>
  <si>
    <t>R019</t>
  </si>
  <si>
    <t>Ilgi bija jāgaida izmeklējumu un aprakstu. Personāla izdegšana.</t>
  </si>
  <si>
    <t>Draugu un ğimenes atbalsts</t>
  </si>
  <si>
    <t>Vairāk informācijas par diagnozi, iejutība no ārstu puses</t>
  </si>
  <si>
    <t>R020</t>
  </si>
  <si>
    <t>Man šāda palīdzība nebija nepieciešama</t>
  </si>
  <si>
    <t>Nekā slikta un negatīva nebija</t>
  </si>
  <si>
    <t>Ļoti iesaistīts un pretīmnākošs personāls</t>
  </si>
  <si>
    <t>Varbūt ir vērts piedavāt psihologa atvalstu, jo lielākai daļai ir grūti pieņemt savu diagnozi</t>
  </si>
  <si>
    <t>R021</t>
  </si>
  <si>
    <t>Ilgs gaidīšanas laiks.</t>
  </si>
  <si>
    <t>pozitiva attieksme</t>
  </si>
  <si>
    <t>samazinat gaidīšanas laiku</t>
  </si>
  <si>
    <t>R022</t>
  </si>
  <si>
    <t>Vīrietis</t>
  </si>
  <si>
    <t>Cēsu novads</t>
  </si>
  <si>
    <t>Nē, atteicās nosūtīt</t>
  </si>
  <si>
    <t>Ārstu attieksme, ģimenes ārsta nekompetence un simptomu norakstīšana uz stresu. Radioloģisko izmeklējumu pieprasīju pats.</t>
  </si>
  <si>
    <t>Ātra reakcija uz situāciju</t>
  </si>
  <si>
    <t>Ārstu kompetence un pieejamība, kas laikus veiktu izmeklējumus, bez paša pacienta iniciatīvas un nosūtījuma pieprasīšanas. Empātija un cieņpilna attieksme</t>
  </si>
  <si>
    <t>R023</t>
  </si>
  <si>
    <t>Augšdaugavas novads</t>
  </si>
  <si>
    <t>Diagnozi uzzināju pa tālruni vai e-pastā</t>
  </si>
  <si>
    <t>Pieredze pie [ārsta vārds anonimizēts] . Diagnozi man apsirināja tikai tad, kad es pati pajautāju vai man ir vēzis ar vārdiem “nu laikam ir kaut kas slikts”, kaut vai uz to momentu viss jau 100% bija zināms (vēlāk sanāca pašai ar interneta palīdzību tikt galā ar visiem medicīnas terminiem papīros)</t>
  </si>
  <si>
    <t>Kad beidzot es tiku [ārsta vārds anonimizēts] rokās un viņa man visu salika pa plauktiņiem kur, kā un kad ir jādara</t>
  </si>
  <si>
    <t>Vairāk skaidrot visu</t>
  </si>
  <si>
    <t>R024</t>
  </si>
  <si>
    <t>Acīmredzams finansējuma trūkums RAKUS telpās.  Acīmredzami izmeklējuma rezultāti jāgaida, jo darba apjoms radioloģiem lieks, kas var izraisīt neuzmanības kļūdas. Vai cienījamā VM ir domās par izmeklējumu slodzes mazināšanu un skrīninga paāttrināšanu, izmantojot jau tagad tirgū pieejamus mākslīga intelekta rīkus, kas nenormāli automatizē radioloģisku izmēklējumu analīzi un jau tagad apsteidz cilvēkus-spreciālistus, kā arī spēj identificēt veidojumis ļoti agrinajās stadijās, kas vērojami atvieglotu (tostarp valstij finansiāli)  ārstēšanu, paceltu izarstēšanās likmi. Vai atkal ir svarīgāki projekti nekā nodokļu maksātāja pēc iespējas ātrāka un lētākā atgriešana ekonomikā???</t>
  </si>
  <si>
    <t>Ārstu profesionalitāte, attieksme! Man nebija bail, jo jūtu stipru ķērienu no visas komandas! Varēju koncentrēties tikai uz kaujas.</t>
  </si>
  <si>
    <t>Paātrināt rezultātu gaidīšanas periodu, nezaudējot, bet palielinot arī ticamību un precizitāti.</t>
  </si>
  <si>
    <t>R025</t>
  </si>
  <si>
    <t>Salaspils novads</t>
  </si>
  <si>
    <t>Pirmā vizīte bija pierakstītā pie citā profila onkologa. Citoloģijas izmeklēšanas rezultātus gaidīju 6 nedēļas. Ilgstoša gaidīšana pie speciālista vai izmeklējumiem.</t>
  </si>
  <si>
    <t>Nebija</t>
  </si>
  <si>
    <t>Uzlabot komunikāciju ar pacientu. Pirmā vizīte ir ļoti svarīgi, bet ar tevi neruna.</t>
  </si>
  <si>
    <t>R026</t>
  </si>
  <si>
    <t>Ārsts bija iejūtīgs, bet viņš līdz galam nezināja ko ar mani darīt un kā palidzēt, jo es biju stāvokli. Uzzināja par diagnozi tikai tāpēc ka man palika ļoti slikti. Ārsti taisīju visādus izmeklējumus un atrada vēzi.</t>
  </si>
  <si>
    <t>Man bija problēmas ar vēnām, bet nekādu portu neuzstadinājāt. Un katru reizi atnākot uz ķimijterapiju man meklēja vietu pa 3-4 reizēm, kas bija ļoti sapīgi</t>
  </si>
  <si>
    <t>Stradiņos 19. nodaļa strādā izcili cilvēki. Koordinātores māsa vienmēr rupējās par mani. Lai man būtu miers un lai palāta būtu bez kaimiņiem :)</t>
  </si>
  <si>
    <t>Uzzināt visus telefon numurus, kur var zvanīt un dabūt atbildes un atbalstu. Kā arī pievienoties atbalsts grupam, lai nebūtu vientulīgam ar savu diagnozi.</t>
  </si>
  <si>
    <t>R027</t>
  </si>
  <si>
    <t>Es uzzināju diagnozi no datamed sistēmas, pie onkologa es braucu jau zinot diagnozi uzzināt ārstēšanas plānu.</t>
  </si>
  <si>
    <t>Smagi panesu ķīmijterapiju un nezināju, kurš var palīdzēt. Es vienkārši cietu un mocījos no vienas ķīmijterapijas līdz nākamajai.</t>
  </si>
  <si>
    <t>[ārsta vārds anonimizēts] . [personas vārds anonimizēts], Cilvēks un psihologs!</t>
  </si>
  <si>
    <t>Nezinu.</t>
  </si>
  <si>
    <t>R028</t>
  </si>
  <si>
    <t>Absolūta nezināšana par ārstēšanas posmiem, ilgumu, blaknēm, izvēles pamatotību</t>
  </si>
  <si>
    <t>Ārsta sasniedzamība un pretīmnākšana.</t>
  </si>
  <si>
    <t>Jābūt skaidram ceļam, pozitīviem pieredzes piemēriem, atbalstam, adekvātai informācijai, nevis biedējošiem stāstiem</t>
  </si>
  <si>
    <t>R029</t>
  </si>
  <si>
    <t>Nebija informācijas par turpākiem soliem, un fin.atbalsta.</t>
  </si>
  <si>
    <t>Pirmas izmemlējumi un speciālista iesaiste</t>
  </si>
  <si>
    <t>Nepeciešams koordinators vai atbaldta kabinets, kur var griesties/ uzdod jautājumi par ārstešanu procesu, ja jūtas slikti, kas ĵādara. Iespēja pierskstīties atrāk uz izmeklējumiem vai specialista.</t>
  </si>
  <si>
    <t>R030</t>
  </si>
  <si>
    <t>Sazinājos uzreiz ar speciālistu</t>
  </si>
  <si>
    <t>Man nesniedza paskaidrojumu, bet es to vēlētos</t>
  </si>
  <si>
    <t>Nebija iespējas uzdot jautājumus ārstam.</t>
  </si>
  <si>
    <t>Radioloģijas nodaļas darbinieki.</t>
  </si>
  <si>
    <t>Vairāk iejusties ārstiem.</t>
  </si>
  <si>
    <t>R031</t>
  </si>
  <si>
    <t>Rindas uz izmeklējumiem.</t>
  </si>
  <si>
    <t>Bija gan ārsti, gan arstu palīgi , kuri ļoti atbalstīja un juta līdzi.</t>
  </si>
  <si>
    <t>Izmeklējumu saņemšanu.</t>
  </si>
  <si>
    <t>R032</t>
  </si>
  <si>
    <t>Ārstēšanas laikā, neviens neko neteica, kā cīnīties ar blakusparādībām un ko darīt ja ir slikti. Tika pavisam maza informācija arkartigajam situācijām.</t>
  </si>
  <si>
    <t>Ļoti palīdzēja atbalsts no "ParDzīvot" grupas.</t>
  </si>
  <si>
    <t>Skaidrot katru solī. Kādas zāles var atvieglot tavu labsajūtu. Saprotu kā ārstam tas būs lielā slodzes. Tad vajag lai medmasiņas, vai cits personāls, atļauj skaidrot un palīdzēt katram pacientam.</t>
  </si>
  <si>
    <t>R033</t>
  </si>
  <si>
    <t>Visgrūtākais onkoloģiskās ārstēšanas posms bija ķīmijterapija, jo bieži radās problēmas ar piekļuvi vēnai, kas bija fiziski un emocionāli grūti.</t>
  </si>
  <si>
    <t>Pozitīvs bija mans ārstējošais ārsts, kurš mani atbalstīja un pavadīja visā ārstēšanas procesā.</t>
  </si>
  <si>
    <t>Šo posmu pacientiem varētu atvieglot labāka komunikācija, lielāka medicīnas personāla iesaiste un individuāla pieeja katram pacientam.</t>
  </si>
  <si>
    <t>R034</t>
  </si>
  <si>
    <t>Informācijas trūkums, psiholoģiskais atbalsts</t>
  </si>
  <si>
    <t>Jābūt pietiekoši skaidrai informācijai par tālāko ārstēšanu. Vienai kontaktpersonai ar kuru var sazināties jautājumu vai akūtas situācijas gadijumā. Psiholoģiskam atbalstam uzreiz pēc diagnozes uzstādīšanas.</t>
  </si>
  <si>
    <t>R035</t>
  </si>
  <si>
    <t>Olaines novads</t>
  </si>
  <si>
    <t>Specialistu un arstu laika trukums lai mierigi  atbildet uz pacienta jautajumiem.</t>
  </si>
  <si>
    <t>Izmeklejumu pierakstīšanas ātrums. Zinu ka daži gaida ilgāku laiku.</t>
  </si>
  <si>
    <t>Veltīt vairāk laika, lai paskaidrotu pacientam visu ar vienkaršo valodu un lai pacientam  būtu iespēja sazinaties sr soecialistu (elektroniski vai pa telefonu) ja rodas kādi jautājumi starp vizītēm.</t>
  </si>
  <si>
    <t>R036</t>
  </si>
  <si>
    <t>Manā gadījumā ļoti liela nozīme bija izmeklējumu veikšanas un aprakstu saņemšanas ātrumam, kā arī ārstēšanas uzsākšanas ātrumam (man ir karcinosarkoma), jo katrai dienai ir ļoti liela nozīme. Diemžēl manā gadījumā periods no diagnozes noteikšanas līdz ārstēšanas uzsākšanai izrādījās pārāk ilgs (2 mēneši), un mana 1.–2. stadija pārgāja ceturtajā stadijā.</t>
  </si>
  <si>
    <t>Ātrs nosūtījums pa zaļo koridoru.</t>
  </si>
  <si>
    <t>Pacientiem ar agresīviem audzējiem laikam no diagnozes noteikšanas līdz ārstēšanas uzsākšanai jābūt maksimāli saīsinātam — līdz pat 1–2 nedēļām.</t>
  </si>
  <si>
    <t>R037</t>
  </si>
  <si>
    <t>Ventspils novads</t>
  </si>
  <si>
    <t>Īss un skaidrs</t>
  </si>
  <si>
    <t>Konvejers, vienaldzība pat cietsirdība, pierakstīt cilvēka no regioniem uz Rīgu uz izmeklėjumiem 09:00 - un  autobuss pienāks krietni vēlăk......ļoto ilga gadīšana koroforos pat ar pieraksti - min 1 st - maks 4 stundas, .adjuvantai terapijai nav atsevišķaa rinfldas onkoloğiskiem, grūti pierakstīties pie ķimijterapeita. Uz izmeklējumoem itt .....pirms operāvijas nepateikt ka invalidāte ir iespējăma un maksāt par visu t sk dažus nedeļas slimnīcā...... ārprāts.</t>
  </si>
  <si>
    <t>Labs ārsts-specialists, laba iekărta slimnīcā,  skaidri un profesionăli izteikta diāgnoze un ārstēšanas gaits.</t>
  </si>
  <si>
    <t>Jāmainá koordinātorus lai ir vairāk iejūtības un sapratni. Zvanot ar diāgnozi vispăr pajautāt vai ir ērti runāt......jābūt katrā iestādē atsevişķao rindai onkoloğiskiem un vispār.. .koordinātorei jāpierakstā uz visăm izmellėjumiem un pie ķimijterapeita nevis nedēļam zvanot pašiem slimājiem.</t>
  </si>
  <si>
    <t>R038</t>
  </si>
  <si>
    <t>Ğimenes ārsts nedeva zaļo koridoru!!Man bija jāmaksā nauda un ilgi jāgaida speciālists</t>
  </si>
  <si>
    <t>speciālists visu izdarīja perfekti!</t>
  </si>
  <si>
    <t>Jja būtu zaļš koridors, tad viss ir izdarīts labi</t>
  </si>
  <si>
    <t>R039</t>
  </si>
  <si>
    <t>Ļoti grūti psiholoģiski saņemt tadu diagnozi, kad visu mužu bija viss kartība ar veselību. Būtu labi, ja pacients saņemtu arī pshilogisko atbalstu uzreiz.</t>
  </si>
  <si>
    <t>Man paveicas ar slimnīcas personālu, darbinieki bija ļoti laipni un līdzjūtīgi. Ļoti svarīgi šajā posmā saņemt kaut mazo cilvecisko atbalstu. Ļoti pateicīga viņiem.</t>
  </si>
  <si>
    <t>Domāju, ka vajag paskaidrot cilvēkam, ar parastiem vārdiem ārstēšanas plānu, ka arī būtu labi, ja pacients saņemtu psiholoģisko atbalstu, ka arī viņa tūvinieki.</t>
  </si>
  <si>
    <t>R040</t>
  </si>
  <si>
    <t>Ārstu un medmāsās attieksme</t>
  </si>
  <si>
    <t>Vairāk atbalstīt no psiholoģīskas puses</t>
  </si>
  <si>
    <t>R041</t>
  </si>
  <si>
    <t>Neesmu drošs(-a) / Vēl neesmu bijis(-usi) pie nākamā ārsta</t>
  </si>
  <si>
    <t>Ķirurgs zaļā koridora ietvaros uzstādīja diagnozi, bet sākumā pat nenosauca vārdā, ka tas ir vēzis, bet kaut kā aprakstoši teica, un vizītes laiks bija īss, tikai teica, ka nekas man tagad nav jādara, lai es turos un sportoju. Biopsijas rezultāti nebija veiksmīgi, taču man neko nepaskaidroja, tikai ka jātaisa vēlreiz, tātad jāturpina gaidīt. Bija grūti saskaņot papīrus valsts apmaksātai olšūnu iesaldēšanai. Nākošajā vizītē nesatiku dakteri, tikai māsiņu, jo dakterim bija dzimšanas dienas svinības (dzirdēju gaitenī no sarunām, kad jau vairāk nekā 1h gaidīju rindā). Biju pārsteigta par neiejūtību un priecājos, ka man izdevās nomainīt ķirurgu, kas tomēr ir kā galvenais pārraugošais speciālists par vēža ārstēšanu.</t>
  </si>
  <si>
    <t>Tas, ka mani vecāki ir ārsti un daudz skaidroja, kas ar mani notiek, ko sagaidīt utml. Psiholoģiskais atbalsts. Iespēja nomainīt ķirurgu uz tādu, kas atbild izvērsti uz maniem jautājumiem un ir iejūtīgs.</t>
  </si>
  <si>
    <t>Psiholoģiskais atbalsts vairāk. Vēlos lai Latvijā ir kā pieredzēju Austrijā - kabinetā ir gan ārsts, kas skaidro slimību un ārstēšanu, gan psihologs, kas palīdz uzturēt drošu vidi un pārjautā vai man viss ir skaidrs.</t>
  </si>
  <si>
    <t>R042</t>
  </si>
  <si>
    <t>Ne bija slikts un negativs</t>
  </si>
  <si>
    <t>Onkologiska grappa Par dzivot</t>
  </si>
  <si>
    <t>Nav ko labor.</t>
  </si>
  <si>
    <t>R043</t>
  </si>
  <si>
    <t>Ķekavas novads</t>
  </si>
  <si>
    <t>Pilna nesaprašana cik viss ir slikti un kādas ir prognozes</t>
  </si>
  <si>
    <t>Kad nokļuvu slimnīcā ātri tika uzsākta ārstēšana un uzstādīta diagnoze</t>
  </si>
  <si>
    <t>Vairāk izskaidrot situāciju, izdzīvošanas iespējas, ārstēšanas plānu, blaknes lai saslimušam būtu mazāk jārunā ar Chat GPT</t>
  </si>
  <si>
    <t>R044</t>
  </si>
  <si>
    <t>LOC aizvēsturiskais korpuss-gan palātas bez privātuma (pilnīgi kails pacients pēc operācijas, visi kas nāk paver  segu un visa palāta skatās) vai izņem urīna katetru citiem tikmēr ēdot pusdienas), ventilācijas trūkums, palātā karsts un smird, (logi bez kliņķiem, ko nevar atvērt, uz visu nodaļu 1 kliņķis, kas jāmeklē pa visu nodaļu), gan operācijas un intensīvās terapijas bloks. Prieks, ka tas drīzumā mainīsies un tiks renovēts. Otrs-fizioterapeites attieksme un neieinteresētība-uzreiz pēc operācijas strauji raujot kājās neparādot kā lēnā tempā to izdarīt un kā pamazām sākt kustēties pēc operācijas, kādus vingrojumus var veikt kaut guļot. Brutāli uzreiz nosēdināja un otru reizi nedēļas laikā tā arī neatnāca.</t>
  </si>
  <si>
    <t>Viss personāls un attieksme, izņemot to trako fizioterapeiti. :) Ļoti iejūtīgi un ieinteresēti ārsti, māsiņas, sanitāri, apkopējas.</t>
  </si>
  <si>
    <t>Renovēt LOC, bet tas jau tiek darīts.</t>
  </si>
  <si>
    <t>R045</t>
  </si>
  <si>
    <t>Biopsijas rezultātus paziņoja medmāsa pa telefonu, bet ļoti iejūtīgi</t>
  </si>
  <si>
    <t>Rezultātu gaidīšanas laiks, laiks līdz ārstēšanas sākumam</t>
  </si>
  <si>
    <t>Ārstu iejūtība un atbalsts</t>
  </si>
  <si>
    <t>Nodrišināt obligātu psihologa konsultāciju tieši izmēklējumu laikā, rezultātu gaidīšanas laikā.</t>
  </si>
  <si>
    <t>R046</t>
  </si>
  <si>
    <t>Ludzas novads</t>
  </si>
  <si>
    <t>Maz komunikācijas</t>
  </si>
  <si>
    <t>Personāls pozitīvs,iejūtīgs,saprotošs</t>
  </si>
  <si>
    <t>Vairāk informācijas,anketas vai bukleti,obligāti psihologu</t>
  </si>
  <si>
    <t>R047</t>
  </si>
  <si>
    <t>Ogres novads</t>
  </si>
  <si>
    <t>Iejūtības trūkums, neiedziļināšanās manās konkrētajās papildu sūdzībās, nekādas informācijas, ko gaidīt, ko nozīmē diagnoze, kur meklēt informāciju.</t>
  </si>
  <si>
    <t>Diemžēl nebija pozitīva nekā, izņemot pirmie speciālisti, kam radās aizdomas un kuri nosūtīja uz zaļo koridoru. Kad jau onkoloģijas speciālisti bija iesaistīti, diemžēl pirmā pieredze bija zem kritikas.</t>
  </si>
  <si>
    <t>Pat ja nav laika  visu izstāstīt, kas nav iespējams, tomēr  sniegt vismaz kādu informāciju, ko darīt, kamēr izmeklējumi, piemēram, apmeklēt uztura speciālistu vai  telefona numuru atbalstam. Un nedusmoties, kad uzdod papildjautājumus. Piedāvāt arī maksas vai citas alternatīvas, ja ilgi jāgaida. Bet pāri visam cilvēcību un runāt nevis tik iedot lapu, kur iet, neko nepaskaidrojot.</t>
  </si>
  <si>
    <t>R048</t>
  </si>
  <si>
    <t>Viss labi</t>
  </si>
  <si>
    <t>Ātrums</t>
  </si>
  <si>
    <t>Lai cilvēks ātrāk pievērš uzmanību savai veselībai</t>
  </si>
  <si>
    <t>R049</t>
  </si>
  <si>
    <t>Cilvēcīgs atbalsts pietrūka, jo man šī pieredze bija pirmo reizi, bet mediķiem es biju viena no daudzajām.</t>
  </si>
  <si>
    <t>Krūts vēža nodaļā ļoti labi strādā koordinatores, kas visus izmeklējumus labi saplāno.</t>
  </si>
  <si>
    <t>Psiholoģiski atbalstošāka pieeja.</t>
  </si>
  <si>
    <t>R050</t>
  </si>
  <si>
    <t>70-79</t>
  </si>
  <si>
    <t>Viss ok</t>
  </si>
  <si>
    <t>Nav pretenziju</t>
  </si>
  <si>
    <t>Pacientiem pašiem jabut drošakiem</t>
  </si>
  <si>
    <t>R051</t>
  </si>
  <si>
    <t>Nekā tāda nebija</t>
  </si>
  <si>
    <t>Viss notika ļoti ātri un saprotami</t>
  </si>
  <si>
    <t>Pacientiem pašiem vairāk domāt par savu veselību</t>
  </si>
  <si>
    <t>R052</t>
  </si>
  <si>
    <t>Tukuma novads</t>
  </si>
  <si>
    <t>Invaliditāti nedabūju nekādu!!!</t>
  </si>
  <si>
    <t>Ārstējošais arsts</t>
  </si>
  <si>
    <t>Ģimenes ārsta,konsultāciju lielāku palīdzību</t>
  </si>
  <si>
    <t>R053</t>
  </si>
  <si>
    <t>Dienvidkurzemes novads</t>
  </si>
  <si>
    <t>Neziņa par sekām.Komunikacija ar tuviniekiem sāpiga,nespēju pieņemts realitāti... Un laiks no izmeklēšanas sākuma līdz operācijai 8-9menesi ,liekas ir pārāk daudz .</t>
  </si>
  <si>
    <t>Reizē ar onkologa pakalpojumiem ,noderetu psihologa pakalpojumi.</t>
  </si>
  <si>
    <t>R054</t>
  </si>
  <si>
    <t>Ķirurga-onkologa attieksme un absolūta neieinteresētįba.Atteicos no operācijas</t>
  </si>
  <si>
    <t>Visu iesaistīto ārstniecības personu atbalsts un profesionālā attieksme ļāva iztikt bez operācijas un atgūt veselìbu</t>
  </si>
  <si>
    <t>Ìsākas rindas uz izmeklējumiem,ātrāk uzsākt ārstēŝanu</t>
  </si>
  <si>
    <t>R055</t>
  </si>
  <si>
    <t>Valmieras novads</t>
  </si>
  <si>
    <t>Sazinājos tikai ar ģimenes ārstu</t>
  </si>
  <si>
    <t>Es nevēlējos iesaistīties lēmumu pieņemšanā</t>
  </si>
  <si>
    <t>Pati diagnoze</t>
  </si>
  <si>
    <t>Risinājuma iespējas</t>
  </si>
  <si>
    <t>Biopsiju nosūtīšanas kārtība C73 aizdomu gadījumā. Šis nav sakārtots, jo reģistratūra ieciklējas uz TIRADS skaitli, sūta pie ķirurga, kurām pirms tam tāpat vajadzīga biopsija lēmuma pieņemšanai. Ģimenes ārstam būtu jābūt iespējai nosūtīt uzreiz uz biopsijas veikšanu, nevis jātaisa lieki līkumi. Man bija iespēja ātrāk noorganizēt biopsiju usg kontrolē privātā klīnikā, nekā klaiņot pa zaļā koridora gaiteņiem.</t>
  </si>
  <si>
    <t>R056</t>
  </si>
  <si>
    <t>Ārstam uzstādot diagnozi tālāk nevar uzreiz nosūtīt pie nākošā speciālistā un jāvēršas pie ģimenes ārsta.</t>
  </si>
  <si>
    <t>Ar sūdzībām aizejot pie ārsta uz konsultāciju, uzreiz saprot ka nevar gaidīt uz izmeklējumu un atrod vietu dienas stacionārā uzreiz, kur veikt izmeklējumu.</t>
  </si>
  <si>
    <t>Būt vairāk pieejamai informācijai uzzinot diagnozi kur var vērsties pie palīdzības, kas pienākas. Vai vismaz Ģimenes ārstiem lai ir vairāk inforācija par onkoloģijas pacientu aprūpi un ko papildus vajadzētu izdarīt un nosūtīt.</t>
  </si>
  <si>
    <t>R057</t>
  </si>
  <si>
    <t>Nebija nekā negatīva</t>
  </si>
  <si>
    <t>Ārstu ieinteresētība palīdzēt, atrast labāko risinājumu</t>
  </si>
  <si>
    <t>Pacientam jābūt kādam tuviniekam, mentoram ,kas palīdz neapjukt, sadzirdēt informāciju , galvenais nebūt vienam</t>
  </si>
  <si>
    <t>R058</t>
  </si>
  <si>
    <t>Liepāja</t>
  </si>
  <si>
    <t>0</t>
  </si>
  <si>
    <t>R059</t>
  </si>
  <si>
    <t>Jēkabpils novads</t>
  </si>
  <si>
    <t>Iekšēja panika.</t>
  </si>
  <si>
    <t>Otrā( neatkarīgi no pirmās reizes,10g.starpība) reizē palaida garām audzēju otrā krūti. Viena jau bija ar implantu. Kā tas iespējams? Neskatījās? Attālinātajiem radiologiem neuzticos.Viens gads pagāja,sarežģīja situāciju.VI nav nekāds aizstāvis.Stresa tik daudz,( netiesājos).</t>
  </si>
  <si>
    <t>Man bija ideāls ārsts- [personas vārds anonimizēts].( esmu ārsta palīgs,ziņu,ko saku)</t>
  </si>
  <si>
    <t>Psihoterapija jau ejot izmeklējumus,ārstēšanas laikā arī. Atbalsts ir ne katrā ģimenē.Laipnākus radiologus, ATBILDĪGUS! NEVIS strādājošus neskaitāmās vietās.Ves.Insp.ir neuzticama.</t>
  </si>
  <si>
    <t>R060</t>
  </si>
  <si>
    <t>Gaidīšana</t>
  </si>
  <si>
    <t>Ka ir iespēja ārstēties</t>
  </si>
  <si>
    <t>Ticību, ka viss izdosies</t>
  </si>
  <si>
    <t>R061</t>
  </si>
  <si>
    <t>Ģimenes ārsta vienaldzība.</t>
  </si>
  <si>
    <t>Speciālista momentāla iesaistīšanās.</t>
  </si>
  <si>
    <t>Īsti nezinu, savlaicīga un ātra reaģēšana,diagnozes noteikšanai.</t>
  </si>
  <si>
    <t>R062</t>
  </si>
  <si>
    <t>Manā pieredzē paļāvos uz zinošiem ārstiem,ne kā negatīva vai slikts nebija.</t>
  </si>
  <si>
    <t>Ārstu atsaucība,iejūtība.</t>
  </si>
  <si>
    <t>Grūti pateikt,ticēt mediķiem.</t>
  </si>
  <si>
    <t>R063</t>
  </si>
  <si>
    <t>Mārupes novads</t>
  </si>
  <si>
    <t>Pēc krūšu operācijas nebija iespējams gulēt pa nakti , jo blakus tantes skaļi krāca , bet es nevarēju aizmigt ne uz vienu mirkli . Nepieciešama katram sava palāta .</t>
  </si>
  <si>
    <t>Attieksme un iejūtiba no [ārsta vārds anonimizēts] un [ārsta vārds anonimizēts] . Stradiņos lieliska aprūpe !</t>
  </si>
  <si>
    <t>Izgatavot vēl vairāk un sīkāk aprakstītus materiālus ko izsniedz cilvēkam uz rokas , par  katram cilvēkam individuālo ārstēšanās plānu , iespējām, prognozēm .  Jo bieži vien to visu ko saka mutiski, nevar visu atcerēties , tapēc gribētos bieži vien pat  sarunas ierakstīt, lai mājās noklausītis velreiz mierīgā gaisotnē .</t>
  </si>
  <si>
    <t>R064</t>
  </si>
  <si>
    <t>Ne visas māsiņas un dakteres bija iejūtīgas.</t>
  </si>
  <si>
    <t>Man ļoti paveicās ar ārstu un medicīnisko personālu, kas mani izmeklēja.</t>
  </si>
  <si>
    <t>Noteikt valsts apmaksāto mamogrāfijas izmeklējumu no 40 gadiem.</t>
  </si>
  <si>
    <t>R065</t>
  </si>
  <si>
    <t>Zaļā koridora vizīte bija paredzēta pēc mēneša LOC, visas konsultācijas un izmeklējumus noorganizēju pati pitms paredzētā datuma</t>
  </si>
  <si>
    <t>Īpaši pareizi bja meklēt onkologu pie kura griezties pašai, nevis gaidīt zaļā koridora piedāvāto</t>
  </si>
  <si>
    <t>Zaļais koridors vairumā gadījumu nestrādā, īpaši, ja pa vidu iekrīt svētku laiks. Palīdzībai būyu jābūt nodrošinātai jrbkurā laika posmā, jo katra diena ir svarīga, lai rezultāts būtu pēc tam ar labākām sekām..</t>
  </si>
  <si>
    <t>R066</t>
  </si>
  <si>
    <t>Saulkrastu novads</t>
  </si>
  <si>
    <t>Vairāk informācijas un padomus no māsiņas puses</t>
  </si>
  <si>
    <t>Attieksme bija ļoti jauka,paldies dakteriem</t>
  </si>
  <si>
    <t>Cilvēkiem pašiem vairāk interesēties gan par diagnozi,gan par ārstēšanu un nekautrēties uzdot jautājumus</t>
  </si>
  <si>
    <t>R067</t>
  </si>
  <si>
    <t>Ropažu novads</t>
  </si>
  <si>
    <t>Neziņa un liegta iespēja speciālistam uzdot jautājumus</t>
  </si>
  <si>
    <t>Konkrēti viena ārsta attieksme, ļoti patīkama</t>
  </si>
  <si>
    <t>Komunikāciju ar pacientu un skaidrojumu par procesu, kas un kā notiks</t>
  </si>
  <si>
    <t>R068</t>
  </si>
  <si>
    <t>Madonas novads</t>
  </si>
  <si>
    <t>[personas vārds anonimizēts], vajadzēja vairākas reizes braukt uz dažādiem izmeklējumiem. Vieglāk pacientam būtu visu veikt vienā dienā.</t>
  </si>
  <si>
    <t>Ģimenes ārsta atbalsts. 
Tas, ka  visi  ārstēšanas soļi tika koordinēti. Mans pacienta uzdevums bija ierasties, izpildīt mediķu norādījumus.</t>
  </si>
  <si>
    <t>Noteikti noderīga būtu psihologa konsultācija.
Izmeklējumi max 1-2 dienās.</t>
  </si>
  <si>
    <t>R069</t>
  </si>
  <si>
    <t>Lielas privātas ambulatorās klīnikas terapeita nolaidības dēļ ievērojami paildzinājās laiks līdz diagnozes noteikšanai.</t>
  </si>
  <si>
    <t>Tās pašas klīnikas cita terapeita kompetentas, ieinteresētas, nekavējošas rīcības rezultātā diagnoze tika noteikta ātri.</t>
  </si>
  <si>
    <t>Jāuzlabo diagnostika posmā līdz pacienta nonākšanai pie speciālista.</t>
  </si>
  <si>
    <t>R070</t>
  </si>
  <si>
    <t>Pamatizglītība</t>
  </si>
  <si>
    <t>Krāslavas novads</t>
  </si>
  <si>
    <t>Nebij labi izskaidrots par staru terapijas blakusparàdìbàm.</t>
  </si>
  <si>
    <t>Gaiĺezera LOC àrstu attieksme</t>
  </si>
  <si>
    <t>Iesaistìt psihologisku , izglìtojoßo atbalstu</t>
  </si>
  <si>
    <t>R071</t>
  </si>
  <si>
    <t>Saldus novads</t>
  </si>
  <si>
    <t>Ilga gaidīšana uz izmeklējumiem pat par maksu.</t>
  </si>
  <si>
    <t>Medicīnas personāla attieksme pārsvarā bija laba.</t>
  </si>
  <si>
    <t>Iespēja saņemt izmeklējumu ātrāk nevis gaidīt vairakus mēnešus.</t>
  </si>
  <si>
    <t>R072</t>
  </si>
  <si>
    <t>Jā, bet neko nesapratu</t>
  </si>
  <si>
    <t>Komplikàciju gadijumà, kincentrejas tkkaibuz akuto, neskatàs uz oacientu komplejai</t>
  </si>
  <si>
    <t>Bekas</t>
  </si>
  <si>
    <t>Skaidrs algoritms, kas jadara</t>
  </si>
  <si>
    <t>R073</t>
  </si>
  <si>
    <t>Diagnozes pazinošana pēc izmeklējuma</t>
  </si>
  <si>
    <t>Ārstējošo ārstu un citu speciālistu attieksme.</t>
  </si>
  <si>
    <t>Kā izmeklējumu paskaidro speciālists, kas to veic. Uzreiz pēc izmeklējuma - kolonoskopija, kājas stāvot paziņo - jums ir vēzis. Tajā brīdī sabrūk visa pasaule.</t>
  </si>
  <si>
    <t>R074</t>
  </si>
  <si>
    <t>Man veicās ar visu, laikus saņēmu visu nepieciešamo</t>
  </si>
  <si>
    <t>Viss</t>
  </si>
  <si>
    <t>Būt atvērtiem</t>
  </si>
  <si>
    <t>R075</t>
  </si>
  <si>
    <t>Kuldīgas novads</t>
  </si>
  <si>
    <t>Nav tādas pieredzes</t>
  </si>
  <si>
    <t>Ārsts un atbildes vienmēr pieejami telefoniski</t>
  </si>
  <si>
    <t>Jutos ļoti apjukusi un slikti dēļ ķīmijterapijas un  staru terapijas blaknēm. Varbūt gribētos vairāk izskaidrojumu un atbilžu arī par šo sadaļu- kā būt pēc tam!? Un kā ar to dzīvot tālāk</t>
  </si>
  <si>
    <t>R076</t>
  </si>
  <si>
    <t>Mana pieredze - ir obligāti vēl jāprasa otra speciālista viedoklis. Saņemot atbildi no mamogrāfa, biju nesaprašanā, kas tur rakstīts. Īsumā. Mamogrāfa slēdzienā rakstīts: "potenciāli labdarības pārmaiņas. Nav pazīmes uz ļaundabīgu audzēju. Gaidiet nākamo uzaicinājumu". Pie sevis nodomāju, kāds nākamais uzaicinājums, es taču pati aizgāju. Tad vērsos vēlreiz pie ģimenes ārsta un veicām sonogrāfiju. Un tur viss bija skaidri redzams - labi nav. [personas vārds anonimizēts] koridoru un ķirurgs apstiprināja pašu ļaunāko - krūts ļaundabīgs audzējs. Šobrīd ir jau notikusi trešā ķīmijterapija. Esmu šokā par ārstes mamogrāfes profesionalitāti. Ceru ka pārējām pacientēm tika uzstādīta pareiza diagnoze. Negribu pat domāt, kas notiktu ar mani ja būtu paļāvusies uz ārstes rakstīto. Starp citu, viņa man prasīja vai nav kādas sūdzības. Es teicu ka ir, esmu krūtī sataustījusi sabiezējumu.</t>
  </si>
  <si>
    <t>Grūti atbildēt</t>
  </si>
  <si>
    <t>Par cik sākumā emocijas valda pār veselo saprātu, būtu labi ja pacientiem uz rokām iedotu rakstisku bukletu/aprakstu, kur būtu aprakstīts viss ārstēšanas process. Ārsts jau tev visu izstāsta, liekas ka saprātīgi, bet izejot no kabineta tu vairs neko neatceries. Tad kādā mierīgākā brīdī varētu visu vēlreiz izlasīt un aptvert kas notiks tālāk.</t>
  </si>
  <si>
    <t>R077</t>
  </si>
  <si>
    <t>Saņēmu tikai zvanu, ka ir pieejams konsīlija lēmums. Pati vēl pāris reizes sazinājos ar koordinātori, lai saprastu, kas mani sagaida. Nekāda saruna ar speciālistu nebija. Tikai rezultāti Daramed vai e-veselībā.</t>
  </si>
  <si>
    <t>1.Pietrūka konsultācija un skaidrojums pēc konsīlija lēmuma.2.Ķīmijterapeita laika trūkums, pat dažas minūtes.</t>
  </si>
  <si>
    <t>Māsiņu iejūtība.</t>
  </si>
  <si>
    <t>Max daudz informācijas, sarunu, skaidrojumu par katru turpmāko soli.</t>
  </si>
  <si>
    <t>R078</t>
  </si>
  <si>
    <t>Nav komentāru</t>
  </si>
  <si>
    <t>Tikai pozitīva pieredze</t>
  </si>
  <si>
    <t>R079</t>
  </si>
  <si>
    <t>Jelgava</t>
  </si>
  <si>
    <t>Es apzinos ka med.personālam ir daudz darba, liela slodze un viņi nevar būt iejūtīgi pret kartu, bet gribētos</t>
  </si>
  <si>
    <t>paldies konsultāntiem par iespēju tikst pie pieraksta ātri, paldies ārstiem un medmāsām par prof.</t>
  </si>
  <si>
    <t>psiholoģiskais atbalsts, tikšanas ar tadiem pašiem pacientiem kā viņi</t>
  </si>
  <si>
    <t>R080</t>
  </si>
  <si>
    <t>Piekļuve pie speciālista ,gaidīšana,zinot savu diagnozi,bezpalīdzība.</t>
  </si>
  <si>
    <t>Kādas reģistratūras darbinieces rūpes,uzmundrinājums.</t>
  </si>
  <si>
    <t>Psiholoģidka palīdzība un ātra pieeja pie speciālista.</t>
  </si>
  <si>
    <t>R081</t>
  </si>
  <si>
    <t>nebija tadu</t>
  </si>
  <si>
    <t>viss bija vissaugstakaja limeni</t>
  </si>
  <si>
    <t>jauzticas arstiem</t>
  </si>
  <si>
    <t>R082</t>
  </si>
  <si>
    <t>Mana diagnoze jau bija skaidra pirms MR, vienīgais pēc operācijas tika pārapstprināts - ļaundabīgs</t>
  </si>
  <si>
    <t>Covid-19, biju viena bez tuvinieku atbalsta. Diez vai kāds spēj uztvert to ko ārsts stāsta pēc tam kad ir uzzinājis diagnozi, šādos brīžos ir vajadzīgs kāds blakus, lai vismaz uzdot kādus papildus jauyājumus, pieraksta informāciju.</t>
  </si>
  <si>
    <t>Esmu dzīva.</t>
  </si>
  <si>
    <t>Zinu ka katrs gadījums ir savādāks, bet tomēr derētu kāds materiāls vismaz pa vēža grupām, kurā jau būtu vairāk vai mazāk aprakstīts , kas sekos pēc , piemēram, operācijas. Zinu ka ārī arstēšanai ir atšķirīga secība, bet ārts vismaz varētu salikt ciparus pie šiem aprakstiem, kāda būs secība</t>
  </si>
  <si>
    <t>R083</t>
  </si>
  <si>
    <t>Ārstējošais onkologs dara savu darbu , kā pie konveijera.</t>
  </si>
  <si>
    <t>Onkoloģijas centra laipnās māsiņas.</t>
  </si>
  <si>
    <t>Vairāk izskaidrot kas manī kā slimnieku sagaida.</t>
  </si>
  <si>
    <t>R084</t>
  </si>
  <si>
    <t>Bauskas novads</t>
  </si>
  <si>
    <t>Negatīvā nebija,viss tiki darīt ar viss labāko sirdsapziņu</t>
  </si>
  <si>
    <t>Ārstu,apkalpojošā personāla  labestība</t>
  </si>
  <si>
    <t>Pašiem būt pozitīviem un ļauties sevi ārstēt.</t>
  </si>
  <si>
    <t>R085</t>
  </si>
  <si>
    <t>Bija lielas bailes par operāciju vispār un konvencionālu konkrēti, bet ķirurgs vienkārši atbildēja, ja negribat riet pie cita ķirurga. Cita slimnīca bija komplikācijas pēc operācijas.</t>
  </si>
  <si>
    <t>Ceru ka operācija bija veikta laicīgi.</t>
  </si>
  <si>
    <t>Ātrāk veikt nepieciešamo diagnostiku un ātrāk nokļūt pie speciālista un veikt nepiecišamo ārstēšanu.</t>
  </si>
  <si>
    <t>R086</t>
  </si>
  <si>
    <t>Pozitīvi - otrajā vizītē biju pie cita speciālista (jo bija pieejams ātrāk). Un tā bija vislabākā lieta - uzreiz radās labāks kontakts un bija sajūta, ka ārstam tiešām rūp.  Tā ka noteikti iesaku - var mainīt ārstu.</t>
  </si>
  <si>
    <t>Negatīvais - tas, ka rezultāti nav uz reiz. Ir jāgaida.  Bet tas ir saprotams, piemēram, paņemot biopsiju, rezultas nevar būt pēc  minūtes.</t>
  </si>
  <si>
    <t>Man bija ļoti atsaucīgs ārsts un māsiņa. Bet bija kovida laiks un nevarēja ņemt līdzi ģimenes locekli. Iesaku ņemt līdzi, jo uztraukumā var kaut ko svarīgu palaist garām. Pozitīvi,  ka ārsts katreiz kā mazam bērnam visu pa punktam izskaidroja, jo bija sajūta, ka skaņa iet garām un neuztveru informāciju..</t>
  </si>
  <si>
    <t>R087</t>
  </si>
  <si>
    <t>Pirmā sliktā pieredze bija Stradinos, kur mamologs pēc izmeklējuma uz jautajumu, kas tas varetu būt, atbildēja, palasiet internetā, krūts vēzis 1 stadija. Pēc tādas atbildes pārgaju uz LOC un tur viss bija lieliski.</t>
  </si>
  <si>
    <t>Lielisks kirurgs, ātra operācija, sīks skaidrojums par nākamajiem soļiem, atsaucīgas māsiņas nodaļā, un arī pēc tam aprūpē, ķīmijterapēte un staru terapete. Man paveicās ar pilnigi visiem iesaistītajiem ārstiem!</t>
  </si>
  <si>
    <t>Tagad ir zaļais koridors, viss notiek daudz ātrak, galvenais ,lai ceļs no aizdomam lidz diagnozei būtu pēc iespējas īsāks, lai nebūtu jāgaida uz operāciju, ķīmiju, viss notiktu pēc iespējami labākā plāna, lai nelūztu staru aparāti. Un noteikti psiholoģiskais atbalsts. Es tadu atradu Dzīvības koka. Paldies!</t>
  </si>
  <si>
    <t>R088</t>
  </si>
  <si>
    <t>Jelgavas novads</t>
  </si>
  <si>
    <t>dalēji slikts</t>
  </si>
  <si>
    <t>dalēji labs</t>
  </si>
  <si>
    <t>informācijas rakstus par ārstešanas veidus un perspektīvus</t>
  </si>
  <si>
    <t>R089</t>
  </si>
  <si>
    <t>Siguldas novads</t>
  </si>
  <si>
    <t>Sāpīga procedūra ar audu materiāla paņemšana no krūts</t>
  </si>
  <si>
    <t>Talantīga jaunā ķirurģe tandēmā ar pieredzējušu ārstu</t>
  </si>
  <si>
    <t>Gabaliņa paņemšana no krūts analīzei bija ļoti sāpīga, varbūt var atvieglot un brīdināt</t>
  </si>
  <si>
    <t>R090</t>
  </si>
  <si>
    <t>nav</t>
  </si>
  <si>
    <t>ārsta attieksme</t>
  </si>
  <si>
    <t>samazināt gaidīšanas rindas</t>
  </si>
  <si>
    <t>R091</t>
  </si>
  <si>
    <t>Atsevišķu speciālistu augstprātiba,kas lika justies par kaut ko vainīgai!
Ķīmijas terapijas dienas stacionāra reģistratūras darbinieču neiejūtība(dažreiz)
Nožēlojamais telpu stāvoklis onkoloģijas slimnīcā(operācija bija 2017.gadā)
Reize,kad saplīsa starojamais aparāts,un apmēram pusstunda bija jāguļ uz starojamā galda,vai kā viņu sauc,pusplikai!</t>
  </si>
  <si>
    <t>Operējošais ķirurgs dakteris SREBNIJS-esmu pateicīga viņam.
Vairākumā gadījumu-laipnas un iejūtīgas māsiņas.
Starošana bija labi organizēta.</t>
  </si>
  <si>
    <t>Gribētos,lai vairāk tiktu paskaidrots par visiem procesiem,un sekām pēc tam.Kopumā 10 mēnešu garumā visu jau pati apguvu,bet ārstēšanās sākumā bija loti liels apjukums,neziņa,nesaprašana.Cilvēkiem,kas stāv tālu no medicīnas,ir grūti aptvert,izprast visu!</t>
  </si>
  <si>
    <t>R092</t>
  </si>
  <si>
    <t>Emocionālā spriedze</t>
  </si>
  <si>
    <t>LOC speciālistu rīcība un attieksme</t>
  </si>
  <si>
    <t>Lielāku psiholoģisko atbalstu</t>
  </si>
  <si>
    <t>R093</t>
  </si>
  <si>
    <t>Vienaldzība no ārstu puses!</t>
  </si>
  <si>
    <t>Ģimene!</t>
  </si>
  <si>
    <t>Ārstu un personāla attieksmi pret pacientiem.</t>
  </si>
  <si>
    <t>R094</t>
  </si>
  <si>
    <t>Nebija nekas slikts.</t>
  </si>
  <si>
    <t>Daktere bija ļoti ieinteresēta.</t>
  </si>
  <si>
    <t>Ātrāka izmeklējumu rezultātu sniegšana.</t>
  </si>
  <si>
    <t>R095</t>
  </si>
  <si>
    <t>Līvānu novads</t>
  </si>
  <si>
    <t>Ilga gaidīšana pie speciālistiem,neziņa.</t>
  </si>
  <si>
    <t>Tiku pie laba ķirurga.</t>
  </si>
  <si>
    <t>Vairāk informācijas,ko darīt pēc operācijas,kur griezties pēc operācijas,jūties apjucis un nesaproti,kas jādara pēc visām procedūrām,psiholigisks atbalsts</t>
  </si>
  <si>
    <t>R096</t>
  </si>
  <si>
    <t>Diagnoze bija pēkšņa pēc profilaktiskas mamogrāfijas, bez simptomiem. Nesapratu kāda tipa krūts audzējs. Pēc operācijas, izrakstīja bez norādēm kā rīkoties tālāk. No citu pieredzes uzzināju par profilaksi tūlīt pēc operācijas un ilgtermiņā ( dzīvesveida izmaiņas). Neinformēja par Dzīvības Koku.</t>
  </si>
  <si>
    <t>Zaļais koridors, veiksmīga operācija. [personas vārds anonimizēts] Koku uzzināju 4 gadus pēc operācijas no Dzīvības Koka trenneres, ko nejauši satiku.</t>
  </si>
  <si>
    <t>Visplašāko informāciju par to kā nesaslimt, kā dzīvot remisijā un pēc tam, lai neatkārtotos. Izglītot, izglītot, lai cilvēks saprot kas ir atkarīgs no paša un kas no ārsta.</t>
  </si>
  <si>
    <t>R097</t>
  </si>
  <si>
    <t>Talsu novads</t>
  </si>
  <si>
    <t>Pārsvarā viss bija labi.</t>
  </si>
  <si>
    <t>Laipns personāls. Izstrādāts ārstēšanās plāns.</t>
  </si>
  <si>
    <t>Vairāk iejūtības,izskaidrošanas par pašu ārstēšanas un atlabšanas procesiem.,jo cilvēks ar to saskaras pirmo reizi bez nekādām zināšanām par to. Valda apjukums.</t>
  </si>
  <si>
    <t>R098</t>
  </si>
  <si>
    <t>Garš laiks līdz dg un operācijai!Pašam tālāk jāmeklē visur iespējas uzlabot savu veselības stāvokli!</t>
  </si>
  <si>
    <t>drīzāk stress</t>
  </si>
  <si>
    <t>Vairāk ieinteresētības no mediķu puses, nevis konveijers!</t>
  </si>
  <si>
    <t>R099</t>
  </si>
  <si>
    <t>Komunikācijas kļūdas starp ģimenes ārsta prakses darbiniekiem un RAKUS speciālistiem, sākot no Zaļā koridora telefonmeitenēm , ārstu kabinetā utt.</t>
  </si>
  <si>
    <t>1. Ārsta teiktais: meklējiet pati maksas pakalpojumu!
2. Jau nākamajā dienā pēc sarunas ar telefonmeitenēm RAKUS mājas lapā uz visu ekrānu parādījās Zaļā koridora tālrunis!!!!!!</t>
  </si>
  <si>
    <t>Vieglāks!!??? 
Ceru, ka 6 gadu laikā ir precizēti ALGORITMI, kuri ļauj ārstam vai liek ārstam sūtīt pacientu uz ZAĻO KORIDORU laicīgi!</t>
  </si>
  <si>
    <t>R100</t>
  </si>
  <si>
    <t>2026-02</t>
  </si>
  <si>
    <t>Viss bija labi. Man bija tikai 1 diena starp diagnozes uzstādīšanu un speciālista apmeklējumu. Šīs 1 dienas laikā biju satraukta un apjukusi. Pēc speciālista apmeklējuma apjukums pazuda, jo visu laiku bija skaidrs nākamais solis diagnosticēšanā un ārstēšanā.</t>
  </si>
  <si>
    <t>R101</t>
  </si>
  <si>
    <t>Histoloģiskās atbildes gaidīšana</t>
  </si>
  <si>
    <t>Konsīlijs</t>
  </si>
  <si>
    <t>Centralizēt aprūpi</t>
  </si>
  <si>
    <t>R102</t>
  </si>
  <si>
    <t>Rindas uz valsts apmaksātiem izmeklējumiem</t>
  </si>
  <si>
    <t>Ārsts un medmāsa</t>
  </si>
  <si>
    <t>Pirms operācijas izmeklējumus veikt vienuviet un vienā dienā, lai katru dienu nebūtu jādodas uz ārstniecības iestādi</t>
  </si>
  <si>
    <t>R103</t>
  </si>
  <si>
    <t>Doktors man pajautāja, vai jūs zināt savu diagnozi?es atbildēju,ka nē.Viņš pateica- jums ir plaušu vēzis .</t>
  </si>
  <si>
    <t>R104</t>
  </si>
  <si>
    <t>nav komentāru</t>
  </si>
  <si>
    <t>visu medicīnas personāla attieksme bija pretimnākoša, atbalstoša, bija skaidras norādes, kur var iegūt papildus informāciju gan par konkrētu izmeklējumu, gan pie kā vērsties jautājumu gadījumā</t>
  </si>
  <si>
    <t>manā gadījumā ieslēdzās Zaļais koridors un izjutu labi organizētu pasākumu plānu, kas deva uzticību un iespēju saglabāt iekšēju mieru</t>
  </si>
  <si>
    <t>R105</t>
  </si>
  <si>
    <t>Speciālisti bija arneholistisku pieeju - tikai šaurā savā joma</t>
  </si>
  <si>
    <t>Valsts apmaksāta ārstēšana :)</t>
  </si>
  <si>
    <t>Interneta piekļuve :) (Vismaz man tā bija)</t>
  </si>
  <si>
    <t>R106</t>
  </si>
  <si>
    <t>2026-03</t>
  </si>
  <si>
    <t>Pie agresīvas formas, katra posmā gaidīšanas laiks bija 2-3 nedēļas. Ārstēšana sākas pēc 4 mēnešiem, pēc 1 virzīta pie ārsta.</t>
  </si>
  <si>
    <t>Samazināt rindās uz izmeklējumiem. Onkologa pieņemamību.</t>
  </si>
  <si>
    <t>R107</t>
  </si>
  <si>
    <t>Gaidīt rezultātus</t>
  </si>
  <si>
    <t>Cilveki</t>
  </si>
  <si>
    <t>R108</t>
  </si>
  <si>
    <t>Gaidīšanas process, nebija skaidri zināms, kad būs gatava biopsija un ģenētiskie testi.</t>
  </si>
  <si>
    <t>Ginekologa rūpīgā un pedantiskā pieeja</t>
  </si>
  <si>
    <t>Visa procesa pakāpenisks apraksts, lai pacienti varētu saprast shēmu</t>
  </si>
  <si>
    <t>R109</t>
  </si>
  <si>
    <t>2026-04</t>
  </si>
  <si>
    <t>Nekā negatīva nenotika. Viss bija saprotams. Es jutijos ļoti droši blakus maniem ārstiem</t>
  </si>
  <si>
    <t>Attieksme no speciālista un ģimenes ārstes</t>
  </si>
  <si>
    <t>Mani viss apmierina 10000%</t>
  </si>
  <si>
    <t>R110</t>
  </si>
  <si>
    <t>būtu nepieciešams lielāks psiholoģiskais atbalsts</t>
  </si>
  <si>
    <t>atbalsta māsa, koordinators</t>
  </si>
  <si>
    <t>vairāk māsu koordinatoru</t>
  </si>
  <si>
    <t>R111</t>
  </si>
  <si>
    <t>ārsts bija vienaldzīgs, tāda sajūta ka man jau pašam viss bija jāzin</t>
  </si>
  <si>
    <t>ātrs pieraksts un izmeklējumi</t>
  </si>
  <si>
    <t>sniegt saprotāmu informāciju vecam cilvēkam  RAKSTISKI kas ir par slimību, kas jādara un kā jāarstējas, jo kabinētā stresa stāvoklī vārdi pa  vienu ausi ielido pa otro izlido. Pārnāk mājās un šoks</t>
  </si>
  <si>
    <t>R112</t>
  </si>
  <si>
    <t>Nav</t>
  </si>
  <si>
    <t>Personāla attieksme</t>
  </si>
  <si>
    <t>--</t>
  </si>
  <si>
    <t>R113</t>
  </si>
  <si>
    <t>Uzzināt diagnozi</t>
  </si>
  <si>
    <t>Stacionārā personāla attieksme</t>
  </si>
  <si>
    <t>Vienmēr teikt patiesību</t>
  </si>
  <si>
    <t>R114</t>
  </si>
  <si>
    <t>Kad nosūtīts pēc konsilija uz ķīmijterapiju, ilga rinda</t>
  </si>
  <si>
    <t>Ātra diagnostika un pozitīva attieksme</t>
  </si>
  <si>
    <t>Uzlabot situāciju reģionos.</t>
  </si>
  <si>
    <t>R115</t>
  </si>
  <si>
    <t>Vuss buja labi</t>
  </si>
  <si>
    <t>Arsta atziniba</t>
  </si>
  <si>
    <t>Lai stardatu ar cikvekiem psixologi,kuri uzinaja savu diognozi</t>
  </si>
  <si>
    <t>R116</t>
  </si>
  <si>
    <t>Kad mana ārstēšanas plāna bij savādāks process, ne bij skaidrs kur zvanit un ka pierakstities uz izmeklējumiem pašai, vēlāk uzzinaju ka to vajadzeja darit ģimenes ārstei kura daudz ko nezin un atteicās darit (piemēram Ķimijterapijas laikā nevēlējās ņemties ar sliktu pašsajūtu pacientes, virzīja zvenit Onko ārstam). Diemžēl bij slikta pieredze ar medmāsiņam kuri Ķimijterapijas nodaļa nevarēja atrast vēnas un dažas reizes dura rokas. Īpaši varu pieminēt 6 palātu ar māsiņu gados kura visu laiku jokoja un izdūra man rokas 8 reizes trīcot “ ka viņai vienalga- viņa var ta visu dienu man durt”- it ka es biju pati vai oga tai situācijai</t>
  </si>
  <si>
    <t>Med personāla professionalitate kopumā Onko centra gailezers</t>
  </si>
  <si>
    <t>Izlabot informācijas pieiejamibu internetā, jo dažreiz ārstniecība iet ne pa plānu un kur virzīties talak nav skaidrs</t>
  </si>
  <si>
    <t>R117</t>
  </si>
  <si>
    <t>Alūksnes novads</t>
  </si>
  <si>
    <t>Garš process, formāla ārstu attieksme, rezultātā mainīju ārstniecības iestādi.</t>
  </si>
  <si>
    <t>Grūti pateikt.</t>
  </si>
  <si>
    <t>Galvenais ir attieksme, iejūtība, izskaidrot un pamatot pieņemtos lēmumus, piedāvāt alternatīvas.</t>
  </si>
  <si>
    <t>R118</t>
  </si>
  <si>
    <t>Nebija nekas tāds</t>
  </si>
  <si>
    <t>Labi ka ātri konstatēja , jo tas ir svarīgi</t>
  </si>
  <si>
    <t>Nekavēties ar ārsta apmeklējumu, ja saprot , ka nav labi</t>
  </si>
  <si>
    <t>R119</t>
  </si>
  <si>
    <t>Bija sāpes un asiņošana,no izmeklējumiem līdz konsīlija lēmumam pagāja mēnesis.Kompjūtera un magnēta atbildes bija jāgaida DESMIT darba dienas.Tas ir ilgi,jo vairāk tāpēc,ka sāp,tu dzīvo uz pretsāpju tabletēm un neko jau vēl neārstē.Es pati esmu mediķis un strādāju slimnīcās,un esot otrpus ekrānam saprotu,cik daudz zaudē laiku pa tukšo,vienkārši gaidot..kad svarīga ir ne tikai katra diena,bet katra minūte..Un no konsīlija lēmumam līdz ārstēšanas sākumam bija jāgaida vēl vesels mēnesis....kad tev ir slikti,tu asiņo un dzīvo uz pretsāpju zālēm.Zaļais koridors var teikt gāja ātri,pateicoties labam onkoginekologam,bet tā gaidīšana līdz uzsāk ārstēt...</t>
  </si>
  <si>
    <t>Ļoti profesionāls [ārsta vārds anonimizēts] ,ātri visu noorganizēja.Un,protams,prieks,ka ārstēšana iet uz priekšu un tu ne tikai jūti,bet redzi,ka paliek labāk.</t>
  </si>
  <si>
    <t>Datortomogrāfijas un Magnētiskās rezonances atbildes vēžu slimniekiem varētu aprakstīt ātrāk.Un,lai nav vesels mēnesis jāgaida līdz ārstēšanai...katra diena ir svarīga.</t>
  </si>
  <si>
    <t>R120</t>
  </si>
  <si>
    <t>nav tadu</t>
  </si>
  <si>
    <t>loti laba attieksme</t>
  </si>
  <si>
    <t>nezinu ko teikt, katrs cilveks ir savadaks un uztvere ir dazada</t>
  </si>
  <si>
    <t>R121</t>
  </si>
  <si>
    <t>Personāla atbalsts</t>
  </si>
  <si>
    <t>Ieteikt konsultantu procesa atbalstam</t>
  </si>
  <si>
    <t>R122</t>
  </si>
  <si>
    <t>Ķirurgam maz laika</t>
  </si>
  <si>
    <t>Viss notika raiti</t>
  </si>
  <si>
    <t>Daudz jautāt, un uzstāt uz atbildēm</t>
  </si>
  <si>
    <t>R123</t>
  </si>
  <si>
    <t>Ka viss labi</t>
  </si>
  <si>
    <t>Ka viss bus labi</t>
  </si>
  <si>
    <t>Apmeklejiet specialistus atrak nevis gaidìt kad jau ir viss ievilcies</t>
  </si>
  <si>
    <t>R124</t>
  </si>
  <si>
    <t>Es saslimu covida laika.viss bija sarezgiti.</t>
  </si>
  <si>
    <t>Onkologa atbalsts visa.Pasiem</t>
  </si>
  <si>
    <t>Pasiem jabut saprotosiem.</t>
  </si>
  <si>
    <t>R125</t>
  </si>
  <si>
    <t>Neziņa</t>
  </si>
  <si>
    <t>Profesionālā un laipnā ārstu attieksme</t>
  </si>
  <si>
    <t>Vairāk informācijas vai info, kur tādu iegūt</t>
  </si>
  <si>
    <t>R126</t>
  </si>
  <si>
    <t>Gaidīšana uz biopsiju</t>
  </si>
  <si>
    <t>Med.personāla attieksme.</t>
  </si>
  <si>
    <t>Atrāk tikt uz biopsiju, lai iegūtu sksidrību.</t>
  </si>
  <si>
    <t>R127</t>
  </si>
  <si>
    <t>Neziņa, bailes, sevis žēlošana -dažādu emociju gamma gaidīšanas laikā (līdz tika noteikta precīza diagnoze un sastādīts ārstēšanas plāns).</t>
  </si>
  <si>
    <t>Ļoti profesionāls, iejūtīgs [ārsta vārds anonimizēts] . Iejūtīgs medicīniskais personāls veicot izmeklējumus.</t>
  </si>
  <si>
    <t>Iespēja gūt  psiholoģisko atbalstu "gaidīšanas laikā" līdz tiek noteikta precīza diagnoze un ārstēšanas plāns.</t>
  </si>
  <si>
    <t>R128</t>
  </si>
  <si>
    <t>Es neko nezināju par zaļo koridoru. Es nezvanīju ģimenes ārstam, es pieteicos pati uz sonogrāfiju Ziemassvētkos un martā tiku! Un tā es uzzināju par koridoriem.</t>
  </si>
  <si>
    <t>Personāls, dakteri, sākot ar radiologiem, ķirurgjem, ķīmijterapeotiem, beidzot ar garderobistēm... visi ir brīnišķīgi cilvēki</t>
  </si>
  <si>
    <t>Stastīt masu mēdijos par koridoriem. Iedrošināt vērsties pie ārstiem nevis dziedniekiem!</t>
  </si>
  <si>
    <t>R129</t>
  </si>
  <si>
    <t>Ļoti ilgs laiks bija novilkts līdz atklāju slimibu.</t>
  </si>
  <si>
    <t>Pozitivs es pate</t>
  </si>
  <si>
    <t>Vairāk izmeklejumus veikt..Tas ir no svara.Un stastīt kādas sekas var būt..</t>
  </si>
  <si>
    <t>R130</t>
  </si>
  <si>
    <t>Mazrunīgs ārsts</t>
  </si>
  <si>
    <t>Pozitīvi ,ka viss noritēja labi!</t>
  </si>
  <si>
    <t>Izmeklējumu pieejamība.</t>
  </si>
  <si>
    <t>R131</t>
  </si>
  <si>
    <t>Līdz 18 gadiem</t>
  </si>
  <si>
    <t>BKUS slimnīcā 4 gadus nepareiza diagnoze, tādēļ nepareiza ārstēšana. Pirmajā hematologa vizītē daktere bija nelaipna, neatbildēja uz labdien ienākot kabinetā, visa uzmanība tika dota papīriem un neinteresēja paskatīties uz manu ādas pleķi, kas ir limfomas slimības vieta. Daktere tika nomainīta un pēc konsīlija saņēmām no dakteres šādus vārdus- nu diez vai Jums būs labāk ar šo (uzvārds) ārstu.</t>
  </si>
  <si>
    <t>Izmeklējumi CT, tai skaitā PET CT bija pieejami ļoti ātri.</t>
  </si>
  <si>
    <t>Psiholoģiskais atbalsts pēc diagnozes noteikšanas. Iespējams ilgāks pirmās vizītes laiks kurā ārsts paskaidro diagnozi, kaut vai uz papīra pieraksts ir ilgāks nekā atkārtota konsultācija, bet īstenībā vizītes laiks ir īsāks.</t>
  </si>
  <si>
    <t>R132</t>
  </si>
  <si>
    <t>Protams pati slimība atskaitot to grūti ir pateikt .
Atbilžu gaidīšana noteikti tas ir ilgs laika posms kas ir ļoti stresains un bailīgs kamer gaidi atbildes lai zinātu kas Tev īsti ir un pa to laiku jau paliek sliktāk . 
Tad vēl noteikti  ēdiens nu reizēm vispār nebija ēdams .</t>
  </si>
  <si>
    <t>No personāla puses attieksme bija laba!</t>
  </si>
  <si>
    <t>Mana gadījumā par laimi attieksme bija laba bet esmu dzirdējusi no daudziem citiem onkoloģijas pacientiem kad attieksme ir bijusi slikta, kad nepaskaidrot neko normāli uzdodot jautājumu asi reaģē vai atbild ar uzbraucieniem . Tāpēc noteikti varētu uzlabot attieksmi, iejūtību pret pacientu . Censties precīzak paskaidrot un atbidldēt uz  pacienta uzdotajiem  jautājumiem.</t>
  </si>
  <si>
    <t>R133</t>
  </si>
  <si>
    <t>Reizēm nebija skaidrs, kas jādara tālāk, kur jāpierakstās, kam jāzvana. Ārstējos jau kopš 2018.gada, un joprojām ķeros ar šo momentu</t>
  </si>
  <si>
    <t>Paldies [ārsta vārds anonimizēts] , ķirurgam [ārsta vārds anonimizēts] , [ārsta vārds anonimizēts] . sajutu ieinteresētību no viņu puses un atbalstu.</t>
  </si>
  <si>
    <t>Kordinātors!!! Cilvēks, kas palīdzētu ar organizatoriskiem jautājumiem, plānošanu. Katram.pacientam savs. Tas ļoti ļoti atvieglotu ārstēšanos, īpaši sākumā, kad ir liels apjukums un neziņa. Paldies jums!</t>
  </si>
  <si>
    <t>R134</t>
  </si>
  <si>
    <t>No malas trūka psiholoģiska atbalsta.</t>
  </si>
  <si>
    <t>Sirsnīgi med personāls.</t>
  </si>
  <si>
    <t>Nodaļās psihologa un fizioterapeitu individuālas vizītes. Jo pacienti ir vieni ar savu pārdzīvojumu iekšēji.</t>
  </si>
  <si>
    <t>R135</t>
  </si>
  <si>
    <t>Tas ka pēc operācijas netika nodrošināta pārbaudes vizīte pie ķirurga</t>
  </si>
  <si>
    <t>Mammogrāfijas māsiņas</t>
  </si>
  <si>
    <t>Vairāk izskaidrot ārstēšanas secību</t>
  </si>
  <si>
    <t>R136</t>
  </si>
  <si>
    <t>Komunikācija</t>
  </si>
  <si>
    <t>Tikai ģimene</t>
  </si>
  <si>
    <t>Ārstu ieinteresētība</t>
  </si>
  <si>
    <t>R137</t>
  </si>
  <si>
    <t>Preiļu novads</t>
  </si>
  <si>
    <t>Neiejutīga formāla attieksme, kā konveijerā, būtu bijis labi, ja būtu bijusi iespēja apmeklēt atbalsta petsonu tajā dienā, kad uzzināju diagnozi.</t>
  </si>
  <si>
    <t>Profesionāli ārsti [personas vārds anonimizēts],[personas vārds anonimizēts], [personas vārds anonimizēts]</t>
  </si>
  <si>
    <t>Pieejama info par atbalsta persona vai kāds mentors, kas izskaidrotu sīkāk ārstēšanās procesu, jo ir tik daudz nezināmā, baiļu un apjukuma. Iespējams terapeits, kā nākamais pie kā iet, kad uzzina diagnozi, kur var saņemt ārstēšanās ceļa karti ar kontaktiem, kur zvanīt neskaidros jautājumos.</t>
  </si>
  <si>
    <t>R138</t>
  </si>
  <si>
    <t>ārsts noteica datumu kaf jāierodas slimnīcā uz papildus izmeklējumiem</t>
  </si>
  <si>
    <t>es visu laiku domāju ka man.ir homeroīdi. arī pirmajā reizē kad man analīzēs parādījās slēptās asinis. domāju ka tas no homeroīdiem. arī ğimenes ārsts neiebilda. tikai pēc gada atkārtojot analīzes nosūtīja uz kolonoskopiju.</t>
  </si>
  <si>
    <t>tālāk pēc kolonoskopijas atbildes jau viss noritēja gludi. pa zaļo koridoru tiku pie ārsta</t>
  </si>
  <si>
    <t>grūti pateikt. pašam varbūt jābūt uzstājīgākam</t>
  </si>
  <si>
    <t>R139</t>
  </si>
  <si>
    <t>Pai diagnoze</t>
  </si>
  <si>
    <t>Nn</t>
  </si>
  <si>
    <t>N</t>
  </si>
  <si>
    <t>R140</t>
  </si>
  <si>
    <t>saskarsme ar ğimenes ārstu un anestizologu, kas deva mājienus ka no narkozes varu nepamisties</t>
  </si>
  <si>
    <t>operējošais ķirurgs un nodaļas darbinieku mīļums</t>
  </si>
  <si>
    <t>ğimenes ārstiem ātrāk reağēt nosūtĩt uz izmeklējumiem, neprasīt kam jums slepto asinu analīze</t>
  </si>
  <si>
    <t>R141</t>
  </si>
  <si>
    <t>Maz izskaidroja par operāciju un kas sekos tālāk.</t>
  </si>
  <si>
    <t>Ātri bija konsīlījs un labs ķirurgs operēja.</t>
  </si>
  <si>
    <t>Ar mani runāja rezidenti, vairāk jāiesaistās ārstam.</t>
  </si>
  <si>
    <t>R142</t>
  </si>
  <si>
    <t>Jau pašā sākumā tika izteikta nepareiza diagnoze uz kuru iebildu (man bija pēc tam taisnība), bet es tiku vainota par to, ka es pati esmu vainīga un vēl tas cinisms no konsīlija puses. Vēl joprojām nav man atvainojušies</t>
  </si>
  <si>
    <t>Ārstējošais ārsts pagadījās saprotošs, bet slimnīcā bija atšķirīgas situācijas - bija labas maiņas, bet bija arī sliktas maiņas</t>
  </si>
  <si>
    <t>Ārsti neklausās savos pacientos (vadās tikai pēc savām vadlīnijām un mītiem). Visā ārstēšanās posmā neviens neinteresējās par manām blakus slimībām vai alerģijām</t>
  </si>
  <si>
    <t>R143</t>
  </si>
  <si>
    <t>Ilgi jāgaida izmeklējumu rezultāti, uz nākamo izmeklējumu nosūta tikai saņemot atbildi uz pirmo, kaut gan jau zināmi nākošie izmeklējumi kas būs jāveic. Pēc konsīlija lēmuma ārstēšanu uzsāka pēc 6 nedēļām.</t>
  </si>
  <si>
    <t>Izcilu darbu veic ķīmijterapijas stacionāra aprūpes māsas, tikai pozitīvas emocijas.</t>
  </si>
  <si>
    <t>Izmeklējumus veikt īsākā laika posmā, ātrāk saņemt rezultātus, pēc lēmuma ātrāk uzsākt ārstēšanu. Gaidīšana ir ļoti smags posms.</t>
  </si>
  <si>
    <t>R144</t>
  </si>
  <si>
    <t>Nebija pietiekama līdzjūtība</t>
  </si>
  <si>
    <t>Veiksme, ka tiku uz ķīmiju ātrāk par paredzamo laiku</t>
  </si>
  <si>
    <t>Palātā uzturēties ne vairāk par 3 cilvēkiem</t>
  </si>
  <si>
    <t>R145</t>
  </si>
  <si>
    <t>Viss bija labi,ātri,pozitīvi</t>
  </si>
  <si>
    <t>To bisu uzņemt bez stresa</t>
  </si>
  <si>
    <t>R146</t>
  </si>
  <si>
    <t>Zināju jau pirms gala rezultātiem, kas man ir, ar ārstu to jau iepriekš izrunāju</t>
  </si>
  <si>
    <t>Negatīvs - ja pati neietu profilaktiski uz izmeklējumu, neatrastu onkoloģiju. Ārsti ne reizi mani nenosūtīja. Nebija iespējams max atri veikt biopsiju USG kontrolē par valsts līdzekļiem, ātrākais ko piedāvaja februara mēnesī, zvanot, bija septembris!!! 
Gāju uz privātu iestādi par maksu!</t>
  </si>
  <si>
    <t>Sastaptie cilvēki bija atsaucīgi.</t>
  </si>
  <si>
    <t>Lielāka ārstu iesaiste, ātrāk iespējas tikt uz izmeklējumiem (nevis iet par maksu uz privāto sektoru). Jo katra gaidīšanas diena ir milzīga neziņa un stress…</t>
  </si>
  <si>
    <t>R147</t>
  </si>
  <si>
    <t>Pārāk maz informācijas par dianozi, tās būtību no ārsta puses. Katastrofālas telpas.</t>
  </si>
  <si>
    <t>Ppersonāla attieksme</t>
  </si>
  <si>
    <t>informācija, informācija, informācija. Un vide</t>
  </si>
  <si>
    <t>R148</t>
  </si>
  <si>
    <t>Nebija nekā tāda</t>
  </si>
  <si>
    <t>Viss noritēja raiti un mierīgi</t>
  </si>
  <si>
    <t>Lai viss notiktu vēl ātrāk</t>
  </si>
  <si>
    <t>R149</t>
  </si>
  <si>
    <t>-</t>
  </si>
  <si>
    <t>R150</t>
  </si>
  <si>
    <t>Ilgā gaidīšana uz biopsijas izmeklējumiem, zvanot ārstam. Pie diagnozes atkārtošanās kaulos, kamēr sagaidīju ķīmiju, liela daļa kaulu salūza, cietu neciešamas sāpes, nespēju vairs staigāt. Metastāzes bija plaši izplatījušās, jo [ārsta vārds anonimizēts] uz kaulu scintogrāfiju nenosūtīja laikus.</t>
  </si>
  <si>
    <t>Pirmajā reizē pozitīvi-zaĺais koridoris. Ļoti iejūtīgs māsiņu un izmeklējumu speciālistu personāls.</t>
  </si>
  <si>
    <t>Visu darīt laicīgāk, padarīt izmeklējumus pieejamākus.</t>
  </si>
  <si>
    <t>R151</t>
  </si>
  <si>
    <t>No diagnozes atklāšanas brīža-viss ļoti raiti un saprotami!</t>
  </si>
  <si>
    <t>LOC attieksme viss ideāli! Paldies!</t>
  </si>
  <si>
    <t>Tā kā esmu medicīnas darbinieks ar 50 gadu stāžu,no kuriem 35 radioloģijā, tad man viss ir saprotams... kā parastam cilvēkam, ja līdzekļu nav, ja pieejamības izmeklējumiem jāgaida gadiem ilgi, tad bēdīgi! Medicīna kļuvusi par biznesu, diemžēl. Maksāt ne visi ir spējīgi. Ginekologs,kurš veic arī tranavaginālo US, cenu ceļ debesīs...man veicās, jo sapratu situāciju. Tādēļ manas atbildes var nebūt objektīvas. Paldies visiem LOC! Īpaši [ārsta vārds anonimizēts] un visiem, kuri iesaistījās manis ārstēšanas procesā.</t>
  </si>
  <si>
    <t>R152</t>
  </si>
  <si>
    <t>Tas, ka nosūtījums uz krūšu USG ginekologam bija jājautā pašai. Kā rezultātā arī tika atklāts vēzis.</t>
  </si>
  <si>
    <t>Mamologa operatīvā rīcība, novirzot mani uz Zaļo koridoru.</t>
  </si>
  <si>
    <t>Rūpīgi sekot speciālista norādījumiem. Neatlikt vizītes.</t>
  </si>
  <si>
    <t>R153</t>
  </si>
  <si>
    <t>Biju mierīga, emocionāli līdzsvarota. Pragmatiski darīju, ko ārsti lika.</t>
  </si>
  <si>
    <t>Man nebija ne aizdomu, ne pazīmju. Iespējamo diagnozi saņēmu pēc uzaicinājuma uz mammogrāfiju un tàs rezultāta no ģimenes ārsta, kurš jau bija sazinājies ar Gaiļezeru, informēja par zaļo koridoru.</t>
  </si>
  <si>
    <t>Nekā man grūta nebija. Tikai biju iedomājusies, ka mājās tikšu jau operācijas dienā. Jums jautrībai- atbraucu ar priekšā pogājamu blūzi bez higiēnas pričendāļiem u.c..  Internetā neko nelasīju, nekādus stāstus neklausījos. Bija tikai viens kanāls- ārstniecības personas. Kādēļ visur info, ka visi traki pārdzīvo??? Fiziski- jā, noteikti.</t>
  </si>
  <si>
    <t>R154</t>
  </si>
  <si>
    <t>Uzzinot, ka neesmu ārstējama, un nekas man netiks piedāvāts, dabūju infarktu.</t>
  </si>
  <si>
    <t>Pilnīgi nekā</t>
  </si>
  <si>
    <t>Iejūtīgāki ārsti</t>
  </si>
  <si>
    <t>R155</t>
  </si>
  <si>
    <t>Pēc izmeklējuma rezultātiem konsilijs noteica ārstēsanu</t>
  </si>
  <si>
    <t>Nezinu, katram sava pieredze</t>
  </si>
  <si>
    <t>R156</t>
  </si>
  <si>
    <t>Šoks un neko neatcerējos</t>
  </si>
  <si>
    <t>Brīdis, kad tika nozīmēta ārstēšana un lika pašai meklēt kur, jo nebija vietu uz stāru terapiju.</t>
  </si>
  <si>
    <t>Kad piezvanīja un teica ka vieta ir</t>
  </si>
  <si>
    <t>Pēc diagnozes saņemšanas uzreiz psihologa/psihiatra konsultācija. Lai savestu kãrtībā prātu un koncentrēties uz izveseļošanas procesu. Kā arī uztura speciãlista konsultāciju lai izskaidrotu kā un ko pareizi ēst lai sagatavotos smagai ārstēšanai. Un cik svarīgi ir noturēt svaru.</t>
  </si>
  <si>
    <t>R157</t>
  </si>
  <si>
    <t>Rēzeknes novads</t>
  </si>
  <si>
    <t>Covid laiks</t>
  </si>
  <si>
    <t>Ārsta uzdrīkstēšanās un zināms risks</t>
  </si>
  <si>
    <t>R158</t>
  </si>
  <si>
    <t>Tas ka bija bieži jāzvanās,lai kaut ko virzītu uz priekšu.Likās ka viss iet prer kalnu.</t>
  </si>
  <si>
    <t>To ka visi mediķi nav vienādi.Ir arī iejūtīgi.
To ka vēl esy dxīva.</t>
  </si>
  <si>
    <t>Gribētos lai ātrāk notiekās lietas.</t>
  </si>
  <si>
    <t>R159</t>
  </si>
  <si>
    <t>Atbalsts</t>
  </si>
  <si>
    <t>Lielāks atbalsts
Lielāks atbalsts</t>
  </si>
  <si>
    <t>R160</t>
  </si>
  <si>
    <t>80+</t>
  </si>
  <si>
    <t>No sùdzībām par zarnas izeju kolonoskopija bija pēdējā pēc 3mēneßu izmeklējumiem citās nozarēs.</t>
  </si>
  <si>
    <t>Pēdējā fāze noklūßana ar pazīßanos pie zināma speciālista LOCā</t>
  </si>
  <si>
    <t>Skurpulozs pirmreizējo sūdzību izvērtējums</t>
  </si>
  <si>
    <t>R161</t>
  </si>
  <si>
    <t>Rēzekne</t>
  </si>
  <si>
    <t>Izmeklējumu gaidīšana un grūtības pierakstīties. Nav atsevišķu vietu onkologijas kontrolei</t>
  </si>
  <si>
    <t>Labāku komunikāciju, nomierinat</t>
  </si>
  <si>
    <t>R162</t>
  </si>
  <si>
    <t>Informācija par sanemtajiem rezultātiem pie speciāl8sta nebija izsmeļoša. Ārsts izskatījās steidzīgs, neuzdrošinājos ko papildus uzjautāt</t>
  </si>
  <si>
    <t>Tas, ka pieejams chat gpt un ar tā palīdzību es pati vairāk uzzināju informāciju, ko varēju jebkurā brīdī precizēt</t>
  </si>
  <si>
    <t>Sajā posmā nepieciešama atbalsta persona. Kā arī apmeklējot procedūras, auto stāvvieta bez maksas ir tikai 45min., un ko tālāk darīt, ja nav iespēja iziet un pagarināt laiku. Tas radīja papildus stresu</t>
  </si>
  <si>
    <t>R163</t>
  </si>
  <si>
    <t>Neatceros neko īpaši negatīvu,uzticējos speciālistiem un mums viss izdevās.</t>
  </si>
  <si>
    <t>Man ļoti paveicās ārstiem speciālistiem.</t>
  </si>
  <si>
    <t>Vairāk valsts atbalsta,lai būtu pieejami speciālisti bez garām rindām.</t>
  </si>
  <si>
    <t>R164</t>
  </si>
  <si>
    <t>Negatīvais nebija.</t>
  </si>
  <si>
    <t>Patika ārstu attieksme, viss tika izskaidrots, idz operācijai pēc 6 mēnešiem man bija skaidrs rīcības plāns</t>
  </si>
  <si>
    <t>Pēc manas pieredzes viss bija labi.</t>
  </si>
  <si>
    <t>R165</t>
  </si>
  <si>
    <t>LOC nolietotās telpas, bet tas tagad tiek risināts, par to liels prieks. Fizioterapeite uzreiz pēc operàcijas nejūtīgi rāva augšā un attieksmes ziņā neieinteresēta, neparādija kā varu sev palīdzēt veicot elementārus vingrinājumus lai atgrieztos kustībspēja. No kompresijas zeķēm guļot  papēžos joprojām diskomforts pat pusgadu pēc operācijas.</t>
  </si>
  <si>
    <t>Jaunie ārsti un radiologi, personāls kopumā.</t>
  </si>
  <si>
    <t>Informēt kur var saņemt atbalstu uzzinot smagu diagnozi. Piem garīgā aprūpe turpat slimnīcas kapelā.</t>
  </si>
  <si>
    <t>R166</t>
  </si>
  <si>
    <t>Ārsti bija iejūtīgi. Viss bija labi.</t>
  </si>
  <si>
    <t>Tas, ka varēju staru terapiju veikt Liepājā.</t>
  </si>
  <si>
    <t>Piesaistīt psihologu. Lai ir ar ko neitrāli parunāt.</t>
  </si>
  <si>
    <t>R167</t>
  </si>
  <si>
    <t>Šis posms emocionāli nav bijis viegls un piedzīvotās negatīvās lietas drīzāk nav no ārējiem faktoriem atkarīgas. Kaut gan noteikti būtu palīdzoši dažādi informatīvie avoti, kur var smelties pamatotu informāciju par diagnozēm, ārstēšanu utt. Ļpti palīdzēja Dzīvības koka mājas lapa ar video materiāliem un arī Info kioski Austrumu slimnīcā.</t>
  </si>
  <si>
    <t>Ļoti noderīga ir atbalsta sistēma, kuru gan ārsti varētu nepārprotamāk ietekt (piem., vērsties Psihiemocionālā atbalsta kabinetā, atbalsta grupās utt.)</t>
  </si>
  <si>
    <t>Būtu noderīgi saņemt ietekumus un virzienus, kur vērsties pēc atbalsta (ne gluži medicīniskā, piem., psihoemocionālā, Atbalsta grupas, NVO).</t>
  </si>
  <si>
    <t>R168</t>
  </si>
  <si>
    <t>Bija mazliet neskaidrs ķīmijterapiju laiks. Man tika paziņots datums un laiks, kad jāierodas uz ķīmiju. Bet kad ierados, bieži nācās gaidīt rindā vairākas stundas.</t>
  </si>
  <si>
    <t>Visi papildus izmeklējumi pēc diagnozes paziņošanas un visa ārstēšana notika zibenīgā ātrumā. Pusgada laikā pēc diagnozes biju izgājusi 8 ķīmijas un bija jau veikta abpusēja mastektomija un audu espanderu ievietošana. Nākamā pusgada laikā espanderi tika uzpildīti līdz nepieciešamajam apjomam un nomainīti pret implantiem. Paralēli šajā laikā tika veikta arī profilaktiska ginekokiģiskā operācija. Vienu gadu pēc diagnozes jau biju pilnībā izārstēra un remisijā.
Esmu bezgala pateicīga Stradiņa slimnīcas Krūts centra komandai un Onkoloģijas nodaļas dakterei un personālam!</t>
  </si>
  <si>
    <t>Ieteiktu citām slimnīcām pārņemt Stradiņa slimnīcas pieeju krūts onkoloģijas ārstēšanā.</t>
  </si>
  <si>
    <t>R169</t>
  </si>
  <si>
    <t>Varēja būt papildus informācijas (2010.-2011.g)</t>
  </si>
  <si>
    <t>Sonogrāfijas ārsta iedzilināšanās ģimenes situacijā. Kīmijas terapijas medmāsas(īpaši tad strādāja māsas dvīnes!)</t>
  </si>
  <si>
    <t>Informācija par nākamo kas jādara, kā tas būs, un ja nepildīs punktuāli, sekas.</t>
  </si>
  <si>
    <t>R170</t>
  </si>
  <si>
    <t>Informācijas trūkums, ieteikumi</t>
  </si>
  <si>
    <t>Daži ārsti un speciālisti bija savās īstajās vietās.</t>
  </si>
  <si>
    <t>Lielāku atbalstu.</t>
  </si>
  <si>
    <t>R171</t>
  </si>
  <si>
    <t>Palikšana ar savu diagnozi viens uz viens pirms svētku dienām, kad bija lielās brīvdienas</t>
  </si>
  <si>
    <t>Ārstu atbalsts ārstēšanas procesā un ģimenes ārsta atbalsts</t>
  </si>
  <si>
    <t>Pašā sākumā sniegt atbalstu, kā arī pēc tam, kas pacients saskaras ar ārstēšanas blaknēm.</t>
  </si>
  <si>
    <t>R172</t>
  </si>
  <si>
    <t>Cits / Vēlos neatbildēt</t>
  </si>
  <si>
    <t>koordinācijas trūkums starp speciālistiem, neziņa par to ar ko runāt kas pieņem gala lēmumu terapijai</t>
  </si>
  <si>
    <t>kopumā speciālisti, izņemot aizvietojošos, bija labvēlīgi</t>
  </si>
  <si>
    <t>uzlabot koordināciju starp speciālistiem un sniegt skaidru saziņas informāciju ar speciālistu, kam ir noteicošais lēmums ārstēšanā</t>
  </si>
  <si>
    <t>R173</t>
  </si>
  <si>
    <t>Pārdzīvojums, neziņa, kas notiks,  kā tikt ar esošo galā, kur meklēt atbalstu, uzzinot diagnozi, aizspriedumainība sabiedrība un mīti par to, ka onkoloģija ir nāves spriedums. Būtu ļoti noderīgi bijis, ja uzzinātu par biedrības Dzīvības koks mentoru atbalsta kustību ātrāk -  jau uzreiz, saņemot diagnozi. Ārstu informētība par iespēju pacientiem saņemt arī emocionālo un psiholoģisko atbalstu,  tāda brīdī  ir ārkārtīgi nozīmīga. Tik pat nozīmīga kā medicīniskā un terapeitiskā palīdzība. Jo cilvēks tomēr nav tikai ķermenis. Iespējami liels un dažādu veidu, visaptverošs atbalsts tādā brīdi ir ļoti nozīmīgs un izšķiroši svarīgs. Veikamīga sažāda veida speciālistu atbalsta komandas darbošanās roku rokā, varētu glābt daudzu cilvēku dzīvības. Tikai nevajadzētu to atkal institucionēt, ierobežot, regulēt, un tā padarīt smagnēju, lēnu un nepieejamu. Finansiālais atbalsts jau esošajām onko pacientu biedrībām un uzticēšanās tām ir lizšķirošais un labākais iespējamais variants. Tās strādā lieliski, tikai nepieciešams finansiāls atbalsts to darbības popularizēšanai, nodrošināšanai un veicināšanai.</t>
  </si>
  <si>
    <t>Zinu, ka saņēmu savlaicīgu un pilnvērtīgu terapiju un aprūpi tās laikā, ka arī operatīvu speciālistu iesaisti pamanot simptomus līdz terapijas uzsākšanai. Paldies par to!</t>
  </si>
  <si>
    <t>R174</t>
  </si>
  <si>
    <t>Pilnīgs komunikācijas trūkums, medmāsas neiejutība uz papildus , konkretizējošiem jautājumiem. Izejot no kabineta, pilnīgs apjukums, nekāda informācija par emocionālo  jeb citu atbalstu.</t>
  </si>
  <si>
    <t>Diemžēl nebija nekā laba.  Kaut būtu pāris laipnu vārdu,  bet nekā.</t>
  </si>
  <si>
    <t>Bukleti ar info, kas pieejami ārpus ārsta kabineta, varētu automātiski tikt doti kabinetā. Un pat ja ārsti ir pārguruši, laipni vārdi  noder. Nolamāt , ka izmeklējumi man jau tā àtri pieejami, to sabar, bet tā vietā pateikt ko pozitīvu , tam laika nav. Un ļoti noderētu info, ko darīt jau, kamēr gaida konsiliju, piemēram, vingrot, ēst olbaltumvielas, tas būtu ļoti vērtīgi.</t>
  </si>
  <si>
    <t>R175</t>
  </si>
  <si>
    <t>Grūti tikt uz izmeklējumiem, bet ARS,  Onkoklīnika un Gaiļezera onkol.centrs ir ļoti atsaucīgas iestādes.</t>
  </si>
  <si>
    <t>Mani ārstēja labi speciālisti, atbildēja uz katru manu jautājumu, es viņiem pilnībā uzticējos.</t>
  </si>
  <si>
    <t>Pašiem pacientiem ir jāuzticas mediķiem. Ja ir nepieciešami kādi izmeklējumi, tad pacientiem iesaku neatlaidīgi zvanīt, jo noteikti kaut kur kāda iespēja tad arī uzradīsies.</t>
  </si>
  <si>
    <t>R176</t>
  </si>
  <si>
    <t>Ārstu un cita personāla iejūtīgums</t>
  </si>
  <si>
    <t>Psihologa konsultācija</t>
  </si>
  <si>
    <t>R177</t>
  </si>
  <si>
    <t>Ģimenes ārste piedāvāja lietot uztura bagātinātājus, kurus patiizplata</t>
  </si>
  <si>
    <t>Tuvi cilvēki, kas mani atbalstija un iedrošināja</t>
  </si>
  <si>
    <t>Publiski pieejama, skaidri saprotama informācija</t>
  </si>
  <si>
    <t>R178</t>
  </si>
  <si>
    <t>Kad diagnoze tika noteikta,  ja bija nepieciešams kāds akūts sonogrāfisks izmeklējums,  jāgaida 7 mēnešus. Līdz diagnozes noteikšanai zaļais koridors un ātri tiku pie izmeklējumiem. Kaut šuves izņēmu un biopsiju veicu ārsta privātpraksē</t>
  </si>
  <si>
    <t>Ģimenes ārsta nosūtījums uz sonogrāfiju, kur ieteica veikt biopsiju.  Ķirurga iesaiste,  norādot turpmāko darbību, analīzes,  radiologa pieraksts</t>
  </si>
  <si>
    <t>Sadarboties ar ģimenes ārstu</t>
  </si>
  <si>
    <t>R179</t>
  </si>
  <si>
    <t>Nebija skaidrs ,pēc ārstēšanas,ko darīt tālāk,pie kāda ārsta griezties,vai pienākās,kāda rehabilitācija,ļoti neskaidra sajūta,kā sadzīvot tālāk ar šo diagnozi</t>
  </si>
  <si>
    <t>Ārsta attieksme,vienmēr iejūtīga.</t>
  </si>
  <si>
    <t>Ātrāk pieejami radialoģiski izmeklējumi.</t>
  </si>
  <si>
    <t>R180</t>
  </si>
  <si>
    <t>negatīvs</t>
  </si>
  <si>
    <t>labs</t>
  </si>
  <si>
    <t>vieglāks</t>
  </si>
  <si>
    <t>R181</t>
  </si>
  <si>
    <t>Ātra med. personāla rīcība</t>
  </si>
  <si>
    <t>1. Vairāk pastāstīt par pēcoperācijas periodu 
2. Tikšanās ar fizioterapeitu būtu labi iekļaut ārstēšanas plānā pēcoperāciju periodā</t>
  </si>
  <si>
    <t>R182</t>
  </si>
  <si>
    <t>Negatīva</t>
  </si>
  <si>
    <t>Operejošais personāls</t>
  </si>
  <si>
    <t>Lielāku vidējā oersonāla iesaisti,jo ārsti pilnīgi kosmosā dzīvo.</t>
  </si>
  <si>
    <t>R183</t>
  </si>
  <si>
    <t>Ārsta vienaldziba</t>
  </si>
  <si>
    <t>Ārstejoša ārste kura bija un ir LOCa</t>
  </si>
  <si>
    <t>Lai būtu psihologa vai psihiatra atbalsts</t>
  </si>
  <si>
    <t>R184</t>
  </si>
  <si>
    <t>Nē bija</t>
  </si>
  <si>
    <t>Godīgi neatceros</t>
  </si>
  <si>
    <t>Informācija pilnībā mutiski un vēl rakstiski</t>
  </si>
  <si>
    <t>R185</t>
  </si>
  <si>
    <t>Gulbenes novads</t>
  </si>
  <si>
    <t>Pie ieilguša klepus veicu rtg. Kad ģ.ā. atteicās izmantot zaļo koridori(lai gan bija skaidrs, ka man ir plaušu vēzis), nekavējoties rīkojās pulmanoloģe, nosūtot mani uz Tuberkolozes un plaušu slimību centru. Viņa skaidri un saprotami uzreiz pateica, ka tas ir vēzis un jārīkojas ātri. Es jutu, ka viņa ir ieinteresēta, lai es nekavējoties saņemtu palīdzību. Diemžēl ģ.ā. rīcība vispār nav saprotama.</t>
  </si>
  <si>
    <t>Ģimenes ārsta nevēlēšanās rīkoties iespējami ātri. Ja paļautos tikai uz viņu, būtu jau mirusi.</t>
  </si>
  <si>
    <t>Speciālista rīcība, komunikācija. Operējošā ķirurga ieinteresētība un rūpes.</t>
  </si>
  <si>
    <t>Jāizglīto ģimenes ārsti par to, cik svarīgs ir laiks, ja ir aizdomas par onkoloģiju.</t>
  </si>
  <si>
    <t>R186</t>
  </si>
  <si>
    <t>Es neziņāju ka ir kaut kadi protokoli,pēc ka arstē mani. Vnk ka robots pildiju visu ko man saka arst. Onko konsultanti 3 mēnēšu laikā paceļa klausuli tikai vienu reizi. Vars neceļ. Priekš kam tad viņi ir vispar vajadzīgi? Man dod atbastu un skaidrojumu tikai ģīmenes ārsts,ķīmijterapeits un GRT čats.</t>
  </si>
  <si>
    <t>Pēc operācījas atbasts no medmāsas stacionārā, un pilns skaidrojums pa burtiem no kīmijteropeita. Viņa atšifreja man katru vardu no diagnoza un soli no konsilija , kas bija lēmst.</t>
  </si>
  <si>
    <t>Tā kā pacienti atrodas stresa situacījā vajag visu skaidrot un stāstīt pa punktiem, kātru vardu. Katru soli. Pārprasīt vai skadrs, vai var pāstastīt ko saprot ko nē. Zinu ka pieņemšanas laiks ir ierobiežots ar 15 min uz pacienta,bet tomēr. Dažie cilvēki var nesaprast neko, var nesaņemt to atbalstu. It īpaši ka konsultanti neceļ klausuli NEKAD. Vai sūta izziņas ka atzvanīs un neatzvana. A ja cilvēks aizies dzīļa depresijā? A ja bus pašnavība. Par to jāpodomā kad sniedz atbalstu , vai nesniedz. Cilvēki nevar mēklēt atbildes un atbalstu GPT čatā. Vai pie ģimenes ārsta mdklēt atbildes. Ģimenes ātrs nav onko specialists!</t>
  </si>
  <si>
    <t>R187</t>
  </si>
  <si>
    <t>Jau ilgstoši nav iespējams pie onkoginekologa pierakstīties par valsts vietu. Maksas vizītes ir neadekvāti lielas.</t>
  </si>
  <si>
    <t>[personas vārds anonimizēts] Ramanovska laikā izjutu ļoti lielu adevi no ārsta. Bija saprotams vis ārstēšanas plāns. Ļoti kārtīgas pārbaudes.</t>
  </si>
  <si>
    <t>Vairāk informācijas par atbalsta programmu. Kur un kā saņemt.</t>
  </si>
  <si>
    <t>R188</t>
  </si>
  <si>
    <t>Viss bija labiātrums</t>
  </si>
  <si>
    <t>Viss atkarīgs no pacienta ieintresētības sadarboties</t>
  </si>
  <si>
    <t>R189</t>
  </si>
  <si>
    <t>Man diagnozi pavēstīja tuvs cilvēks, kuram ārsts bija pateicis. Tas deva nedēļu pierast un pie ārsta jau konstruktīvi izrunāt ārstēšanu.</t>
  </si>
  <si>
    <t>Daža laba māsiņa un mamogrāfijas speciāliste bija nelaipnas.</t>
  </si>
  <si>
    <t>Visi ārsti bija iejūtīgi un pacietīgi. Parsvarā viss bija labi.</t>
  </si>
  <si>
    <t>Medmāsiņu empātija, sevišķi pirms operācijas un terapijas posmā.</t>
  </si>
  <si>
    <t>R190</t>
  </si>
  <si>
    <t>Tu paliec viens ar savu diagnozi un ceļu. Ķirurgs neko nezina par ķīmija, Ķīmiķis neko nezina par operāciju, stariem ir savi noteikumi. Neko nevar saprast kur iet, ko darīt, kāda ir secība.</t>
  </si>
  <si>
    <t>Viss būtu slikti, ja nebūtu Par Dzīvot atbalsta</t>
  </si>
  <si>
    <t>Katram pacientam vajag koordinātoru, kuram var uzzvanīt un pajautāt kas ir jādara tālāk.</t>
  </si>
  <si>
    <t>R191</t>
  </si>
  <si>
    <t>Nebija skaidrs cik ilgi novērot pirms galā lēmuma pieņemšanu par operāciju. "Novērošanu" veicu regulāri par saviem līdzekļiem kā arī papildus izmeklēšanu</t>
  </si>
  <si>
    <t>Ārsts specialists privatklinikā ļoti uzmanīgs un atsaucīgs. Tikai viņš apņēmās veikt papildus izmeklējumu (biopsiju) lai precīzi apstiprinat diagnozi. Savādāk "novērošana" noteikti būtu ilgāka</t>
  </si>
  <si>
    <t>Grūti pateikt. Droši vien pašam būt uzstājīgam, lai dabūt nosūtījumu, izmeklēšanu un tt.</t>
  </si>
  <si>
    <t>R192</t>
  </si>
  <si>
    <t>Nekā slikta vispār nebija</t>
  </si>
  <si>
    <t>Visas posmes bija pozitīvas. Milzīgs paldies manam ģimenes ārstam un ārstam-nefrologam(nieres vēzis). Visu paskaidroja un pastāstīja, prasīja ka es jūtos morāli, vai esmu gatava operācijai utt. Ļoti rūpējas</t>
  </si>
  <si>
    <t>Mana gadījumā viss bija perfekti. Varbūt, veciem cilvēkiem kuri slikti runā un saprot latviešu valodu, vajadzētu bezmaksas tulkotāju un lai vecie cilvēki ņem līdzi pie ārsta radinieku. Lai cilvēki zinātu ka iespējams atnākt pie ārsta ar radinieku, es par to opciju nezināju,bet man nevajadzēja tuvinieks blakus jo ārsti tiešam ir ļoti ļoti perfekti</t>
  </si>
  <si>
    <t>R193</t>
  </si>
  <si>
    <t>Ārstējošā speciālista neiedziļināšanās</t>
  </si>
  <si>
    <t>Nebija nekā pozitīva - tikai apjukums</t>
  </si>
  <si>
    <t>Iejūtību</t>
  </si>
  <si>
    <t>R194</t>
  </si>
  <si>
    <t>Nav kontakta ar konkrētu ārstu. Ir tikai info ierasties tur un tur tikos un tikos. Nav kam uzdot jautājumus.</t>
  </si>
  <si>
    <t>Visas nozīmētās darbības notika bez aizķeršanās, raiti un secīgi.</t>
  </si>
  <si>
    <t>Vairāk kontakta ar ārstu un iespēja noskaidrot neskaidro, biedējošo un vai ir dazādas ārstēšanas iespejas vai tikai viena - ārsta nozīmētā.</t>
  </si>
  <si>
    <t>R195</t>
  </si>
  <si>
    <t>Visgrūtāk bija saņemt diagnozi, iziet ārstēšanu un sadzīvot ar bailēm un nenoteiktību.</t>
  </si>
  <si>
    <t>Liels atbalsts bija cilvēku grupa ar tādu pašu diagnozi – viņi palīdzēja, dalījās pieredzē un atbildēja uz jautājumiem.</t>
  </si>
  <si>
    <t>Svarīgi, lai blakus būtu saprotoši, īpaši apmācīti ārsti un medicīnas personāls, kas spēj ne tikai ārstēt, bet arī sniegt emocionālu atbalstu un iedvesmot cerību. Tāpat nozīme ir videi – gaišas, patīkamas telpas un stacionārs palīdzētu radīt sajūtu, ka tas ir pārejošs dzīves posms, nevis tikai slimība.</t>
  </si>
  <si>
    <t>R196</t>
  </si>
  <si>
    <t>Nenoteiktība par to, kas notiks tālāk.</t>
  </si>
  <si>
    <t>Pozitīva ārstēšanas dinamika</t>
  </si>
  <si>
    <t>Vienmēr turiet blakus kādu, kurš ir izgājis cauri onkoloģijas ceļam un var darboties kā asistents konsultants.</t>
  </si>
  <si>
    <t>R197</t>
  </si>
  <si>
    <t>Nebija nekas tāds ārsta</t>
  </si>
  <si>
    <t>Ārstuatr atieksme</t>
  </si>
  <si>
    <t>Atrast savu ārstu</t>
  </si>
  <si>
    <t>R198</t>
  </si>
  <si>
    <t>To, ka audzējs ļaundabīgs, uzzināju uz operācijas galda, bet tas bija 1997.gads</t>
  </si>
  <si>
    <t>Cerība. Esmu optimiste pēc dabas.</t>
  </si>
  <si>
    <t>Varu salīdzināt toreiz un tagad, jo pēc pagaras remisijas slimība četrus gadus atpakaļ atgriezās metastāžu formā. Tagad saņemu mērķterapiju. Informācijas ir vairāk. Vēlētos, lai būtu vieglāk pieejams ārstējošais ārsts, ja tas nepieciešams. Lai būtu kāds kontakttekefons un laika pisms dienā/nedēļā, kad varētu sazvanīt savu ārstu, vai atstāt ziņu ar cerību saņemt atbikdi, vai arī iespēja uzdpt jautajumu e-pasta formā..</t>
  </si>
  <si>
    <t>R199</t>
  </si>
  <si>
    <t>Mana dr</t>
  </si>
  <si>
    <t>Pieejama informacija kur griezties pie kā. Jo [ārsta vārds anonimizēts] saprotami vet cilveks kurs saskaras pirmo reizi neko nezina un grib but informets ko darit kur griezties</t>
  </si>
  <si>
    <t>R200</t>
  </si>
  <si>
    <t>Отсутствие способов лечения побочных эффектов после химиотерапии.</t>
  </si>
  <si>
    <t>Возможность связаться с координатором химиотерапии и задать вопросы.</t>
  </si>
  <si>
    <t>Разработать методику по лечению и помощи при побочных эффектах после химиотерапии.</t>
  </si>
  <si>
    <t>R201</t>
  </si>
  <si>
    <t>Tikai pēc privātās praksēs apmeklējumā, tiek ņemta biopsija Stradiņā slimnīcā,  bet nosūtījums uz biopsiju jau bijā iepriekš. Neviens man nepaņēma uz to apmeklējumu un tikai sūtīja turp šurp pa slimnīcas. Es pati caur paziņām uzzināju par ārstu kurš yo taisa un dodos pie viņa privātā praksēs klinika..un tur arī  viņš teica ka tādus izmeklejys viņš  taisa tiksi Stradiņš un uzrakstīja man vnk zīmīte ar kuru jau reģistratūrā man neaissuta projām ka iepriekš,  kad mēģināju tikt tur ar ārsta nosūtījumu uz biopsija...Laiks bija iztērēts vnk 3 mēnesi kamēr visur mēģināju tikt..un visur maksāju naudas.</t>
  </si>
  <si>
    <t>Mana ģimenes ārsta atbalsts.</t>
  </si>
  <si>
    <t>Lai starp ārstiem un  registaturai būtu vairāk informācijas. Lai varētu tikt slimnīcā  uz apmeklējumu, ja jau ir nosūtījums,  nevis klausīties,  ka neviens neko nezin  un meklējiet ka gribas..</t>
  </si>
  <si>
    <t>R202</t>
  </si>
  <si>
    <t>Uzzināt par pašu slimību</t>
  </si>
  <si>
    <t>Ģimenes atbalsts ( īpaši vīra atbalsts)</t>
  </si>
  <si>
    <t>Izcila komunikācija ar ārstiem .</t>
  </si>
  <si>
    <t>R203</t>
  </si>
  <si>
    <t>[personas vārds anonimizēts] koridors likumā noteiktā kārtībā.</t>
  </si>
  <si>
    <t>------</t>
  </si>
  <si>
    <t>-----</t>
  </si>
  <si>
    <t>R204</t>
  </si>
  <si>
    <t>Gaidīšanas laiks</t>
  </si>
  <si>
    <t>Man ir vislabākā daktere</t>
  </si>
  <si>
    <t>Skaidrus soļus pacientiem</t>
  </si>
  <si>
    <t>R205</t>
  </si>
  <si>
    <t>Zala kordora sistema dabojas raiti</t>
  </si>
  <si>
    <t>Sakuma posms ir izskaisits starp 2 specialistiem un Gimenes arstu. Bija nedaudz neskaidribas kas kur ko var nosutit jo kautko vareja tikai Gimenes arsts kautko ari Specialists aSlimica. Manuprat gan Onkologam specialistam gan gimenes arstam javar veikt visus nosutijumus u izmeklesanu pec Zala koridora tai skaita piemeram kolonoskopiju kas nav aSlimnica pieejama vajadziga apjoma. Zalais koridors darbina lieliski bet arsti bisku jaucas un norada viens uz otru, kas ko var un ko nevar nosutits. Un aSliminca Onkologija arsti strada ar 110% noslogonumu. To var just, attieksme bija perfekta bet arsts nevar stradat konstanta parslorzes rezima.</t>
  </si>
  <si>
    <t>R206</t>
  </si>
  <si>
    <t>Ilgā gaidīšana visur.</t>
  </si>
  <si>
    <t>Ārsta attieksme pozitiva</t>
  </si>
  <si>
    <t>Risināt ātrāk nevis likt cilvēkus gaidīšanas režīmā,tā nav gripa tas ir vēzis.Un ilgā gaidīšana diemžēl pacientiem nenāk par labu.</t>
  </si>
  <si>
    <t>R207</t>
  </si>
  <si>
    <t>Неизвестность, ожидание.</t>
  </si>
  <si>
    <t>Контакт с координаторами,  дружелюбные отношение от врача до мед персонала. Отзывчивость, внимательность.</t>
  </si>
  <si>
    <t>Не бояться спрашивать, и просить объяснить ещё рас если не понял.</t>
  </si>
  <si>
    <t>R208</t>
  </si>
  <si>
    <t>Laiks, ko zaudēju. Jo meta ārā no slimnīcām un nepārbaudīja kārtīgi, lai atrastu cēloni. Sekojoši, diagnozi uzstādija novēloti un tikai pēc 6.mēnešiem.</t>
  </si>
  <si>
    <t>Tas, ka ķīmijterapija palīdzēja</t>
  </si>
  <si>
    <t>Ātrāk atklàt slimību un pārbaudīt kārtīgāk visas analīzes
.</t>
  </si>
  <si>
    <t>R209</t>
  </si>
  <si>
    <t>Pēc pirmās diagnozes paziņošanas uzreiz būtu nepieciešams psihologa atbalsts turpat, momentā pēc vizītes. Pacients paliek šokā un pilnīgi viens tajā brīdī. Un ja seko vēl izmeklējumi, lai precizētu diagnozi un ārstēšanas plānu, tas gaidīšanas laiks, kamēr nav pilnīga skaidrība, ir vājprātīgs vienam pašam.</t>
  </si>
  <si>
    <t>Viss notika ļoti ātri. Ārsti bija ļoti profesionāli un ļoti uz klientu (pacientu) orientēti, laipni, izturējās ar cieņu un atbildēja uz visiem jautājumiem.</t>
  </si>
  <si>
    <t>Būtu nepieciešams izstāstīt visas iespējamās alternatīvas, tai skaitā, ja ārpus LV veic mazinvazīvākas procedūras, par to informēt. 
Ārsti un viņu attieksme ir lieliski, bet pārējā medicīniskā personāla attieksmē ļoti redz atšķirību no tā, kāda attieksme ir privātā klīnikā un kāda šeit. Padomju laiki vēl nav beigušies daļai personāla.</t>
  </si>
  <si>
    <t>R210</t>
  </si>
  <si>
    <t>Skaidrs konkrēts risinājums manai lietai. Skaidrs kur un kad jādodas un kā viss jārisina</t>
  </si>
  <si>
    <t>Izvērtēt paša pacienta arī emocionālo stabilitāti.</t>
  </si>
  <si>
    <t>R211</t>
  </si>
  <si>
    <t>Nebija skaidrs par alternatīvu ārstēšanas veidu. Radiologs (vai radiologa asistents) īsti neticēja par kontrastvielas blaknēm, lai gan tādas bija.</t>
  </si>
  <si>
    <t>Ātrums un speciālistu iesaiste, savstarpējā komunikācija – ārsti paši sazinājās un veica nākamos pierakstus. Ļoti laba zaļā koridora pieredze (viss būtu varējis būt vēl ātrāk, bet pati starpposmos neatrados Latvijā)</t>
  </si>
  <si>
    <t>Vairāk informācijas kad, kur, kāpēc pacientiem būs jāiet. Iestādēm ievērot zaļā koridora termiņus.</t>
  </si>
  <si>
    <t>R212</t>
  </si>
  <si>
    <t>Pastāvīga neziņa un nekādas iespējas zināt,kad būs kāda konkrēta informācija par tālākajiem soļiem</t>
  </si>
  <si>
    <t>Bija sajūta, ka arstējošie ārsti dara visu iespējamo, lai man palīdzētu</t>
  </si>
  <si>
    <t>Izskaidrot pēc iespējas detalizētāk, kāda būs ārstēšanās gaita/ iespējas un iespējamie scenāriji. Kaut vai aptuveni. Pastāvīga neziņa un tas, ka neviens neko nepaskaidro ir neciešami</t>
  </si>
  <si>
    <t>R213</t>
  </si>
  <si>
    <t>kolēģu -mediķu pozitīvs atbalsts</t>
  </si>
  <si>
    <t>Dzīvibas koka psihosocialā atbalsta nometnes</t>
  </si>
  <si>
    <t>Informēt par šāda veida (psihosociālo) atbalstu</t>
  </si>
  <si>
    <t>R214</t>
  </si>
  <si>
    <t>Neziņa, pārāk ilga izmeklējumu rezultātu gaidīšana</t>
  </si>
  <si>
    <t>Vienmēr sazvanāms kordinators, kam varēja uzdot visus neskaidros jautājumus un vērsties arī pēc psiholoģiskas palīdzības, lai vienkārši parunātos</t>
  </si>
  <si>
    <t>Nevilcināties ar izmeklējumu rezultātu paziņošanu. Neziņa šajā laikā vienkārši "nogalina"!!!</t>
  </si>
  <si>
    <t>R215</t>
  </si>
  <si>
    <t>Aizkraukles novads</t>
  </si>
  <si>
    <t>Ārsta aizņemtība.  Konveijera sajūta kopumā.</t>
  </si>
  <si>
    <t>Personāls ļoti sirsnīgs visā onkoloģijas cemtra8,patiesi iejūtīgs.</t>
  </si>
  <si>
    <t>Vairāk informācijas.  Vairāk veltīt laiku pacientam.</t>
  </si>
  <si>
    <t>R216</t>
  </si>
  <si>
    <t>nebija saprotams, kādas sekas var būt</t>
  </si>
  <si>
    <t>ātra speciālistu iesaistīšanās</t>
  </si>
  <si>
    <t>Labāk izskaidrot ārstēšanās iespējas un iespējamas sekas</t>
  </si>
  <si>
    <t>R217</t>
  </si>
  <si>
    <t>Pieraksts pie speciālista</t>
  </si>
  <si>
    <t>Ģimenes ārsta profesionalitāte</t>
  </si>
  <si>
    <t>Vienkāršā valodā izskaidrot notiekošo</t>
  </si>
  <si>
    <t>R218</t>
  </si>
  <si>
    <t>Veicu ģenētikas testu un man šo testu nevarēja /negribēja izskaidrot,.</t>
  </si>
  <si>
    <t>Kad piesaistīju palīdzību no medicīnā pazīstamiem ārstiem, tad tika pozitīvi veidoties saskarsme.</t>
  </si>
  <si>
    <t>Uzdrīkstēšanās no ārstējošiem ārstiem lielāku ieinteresētību ,  medicīnas māsas ir ļoti profesionālas un sirsnīgas.</t>
  </si>
  <si>
    <t>R219</t>
  </si>
  <si>
    <t>Dažu medicīnas darbinieku augstprātīga attieksme.</t>
  </si>
  <si>
    <t>[ārsta vārds anonimizēts]</t>
  </si>
  <si>
    <t>Vairāk izskaidrot par to,kas tiek darīts,kāpēc,un par blaknēm no ķīmijterapijas.</t>
  </si>
  <si>
    <t>R220</t>
  </si>
  <si>
    <t>Esu mediķe. Viss bija skaidrs. Profesionāls skaidrojums no ārsta puses.</t>
  </si>
  <si>
    <t>Pieņemt, ka būs sev jāgriež.</t>
  </si>
  <si>
    <t>Es arī ar šo tikšu galā.</t>
  </si>
  <si>
    <t>Pieņemt saslimšanu, nevis cīnīties!</t>
  </si>
  <si>
    <t>R221</t>
  </si>
  <si>
    <t>Nebija negatīva pieredze</t>
  </si>
  <si>
    <t>Ginekoloģe tūlīt nokārtoja izmeklējumus tuvākajās dienās. Radiologs visu izskaidroja</t>
  </si>
  <si>
    <t>Zinu, ka tagad ir grūti tikt pie speciālistiem</t>
  </si>
  <si>
    <t>R222</t>
  </si>
  <si>
    <t>Personåla aizņemtība</t>
  </si>
  <si>
    <t>Dažu darbinieku jaukā attieksme un atbilde uz maniem jautājumiem</t>
  </si>
  <si>
    <t>Attieksme pret pacientu nevis rutīnas attieksme</t>
  </si>
  <si>
    <t>R223</t>
  </si>
  <si>
    <t>Ilgas gaidīšanas rindas, nepietiekams informācijas daudzums, formala attieksme. Netika izskaidrots, ar kadam funkcionešanas grutibam, istermiņa un ilgtermiņa sekām  jarēķinas pec operācijas, starošanas. Novērošanas periodā nesamerigi ilgs gaidisanas laiks pie specialista, uz izmeklejumiem (pusgada periodā nevar sanemt konkretu datumu, tikai iestaties gaidišanas rindā).</t>
  </si>
  <si>
    <t>Uz zaļo koridori nosutošās speciālistes profesionālā, iejūtīgā, iedrošinošā attieksme telefonsarunā, paziņojot par aizdomām uz onkoloğiju.</t>
  </si>
  <si>
    <t>Koorinētāka darbība, katram pacientam koordinators, kas izved cauri sistemas labirintiem.</t>
  </si>
  <si>
    <t>R224</t>
  </si>
  <si>
    <t>Aizdomas par diagnozi tika paustas iejūtīgi un konfidenciāli, bet diagnozes apstiprinājumu saņēmu Data Med platformā, par kuru tobrīd pietrūka izpratnes un zināšanu - pagāja papildu laiks, kamēr sapratu, ka rezultāti jāmeklē tur.</t>
  </si>
  <si>
    <t>Ilgais ceļš līdz diagnozei, daļēji vecuma dēļ. Sākotnēji saņēmu negatīvu slēpto asiņu testa rezultātu, kas paildzināja procesu. Par laimi ģimenes ārste katram gadījumam iedeva arī nosūtījumu uz kolonoskopiju, piebilstot, ka tas tikai drošības pēc, esmu jauna, man viss būs labi. Dažas nedēļas pagāja, kamēr pati saņēmos pierakstīties, kolonoskopiju gaidīju vēl 3-4 mēnešus, jo tā "nebija steidzama".</t>
  </si>
  <si>
    <t>Ģimenes ārstes ieinteresētība tomēr izmeklēt rūpīgāk un pārliecināties, vai viss ir labi, nevis pieņemt, ka tā ir.</t>
  </si>
  <si>
    <t>Komunikāciju, kopīgas lēmumu pieņemšanas praksi, pacientu informēšanu - izmantojot rīkus, kas atvieglo informācijas uztveri un pasniedzot informāciju pacientam saprotamā valodā.
Manā gadījumā visi svarīgākie, dzīvi ietekmējošie lēmumi tika pieņemti manā vietā. Netiku informēta par auglības saglabāšanas iespējām un to, ka zarnu vēzis var radīt būtiskus riskus auglībai. Netiku informēta par to, ka būtu dažādas ārstēšanas iespējas, bija tikai viens konsīlija noteiktais ceļš, kam, kopumā atskatoties, piekrītu, bet būtu vēlējusies saņemt pilnīgu informāciju par ārstēšanas ilgtermiņa sekām, to, kā tām sagatavoties, un kur meklēt palīdzību, lai patiešām uzlabotu dzīves kvalitāti. Pilnīga informācija pacientam palīdz sagatavoties ne tikai fiziski, bet arī mentāli, un mazina tālāku psiholoģisku problēmu risku.
Lai pacients saņemtu laicīgu diagnozi, īpaši jaunu cilvēku gadījumā ieteiktu izvairīties no aizspriedumiem attiecībā pret vecumu un nenorakstīt simptomus uz "ticamākiem" iemesliem. No pacienta perspektīvas raugoties, svarīgāk būtu vispirms izslēgt nopietnas diagnozes un tad meklēt citus potenciālos cēloņus, lai lieki nekavētu laiku. Ieklausīties pacientā, jo viņš savu ķermeni zina vislabāk.</t>
  </si>
  <si>
    <t>R225</t>
  </si>
  <si>
    <t>Pietrūkst kāda med.darbinieka pie kā vērsties nesakaidrību gadījumā,</t>
  </si>
  <si>
    <t>Pārsvarā personāls bija pozitīvs.</t>
  </si>
  <si>
    <t>Varētu uzreiz informēt par koordinatora pieejamību un ko ar to risināt. Par tā esamību uzināju pats.</t>
  </si>
  <si>
    <t>R226</t>
  </si>
  <si>
    <t>Diezgan ilgi bija jāgaida biopsijas rezultāti, gaidīšana šajā posmā ir pats grūtākais</t>
  </si>
  <si>
    <t>Ļoti iejūtīga un atbalstoša attieksme no visu iesaistīto mediķu puses</t>
  </si>
  <si>
    <t>Grūti pateikt, jo praktiski nesaskāros ar problēmām, viss no diagnozes paziņošanas līdz ārstēšanas uzsākšanai ritēja ļoti raiti. Bet, spriežot pēc citu pacientu pieredzes stāstiem, vislielākā problēma ir nepietiekami savlaicīga speciālistu un izmeklējumu pieejamība.</t>
  </si>
  <si>
    <t>R227</t>
  </si>
  <si>
    <t>Patiesībā esi apjucis. Pārējie sāk izturēties tā it kā jau tu esi nolemts nomirt.</t>
  </si>
  <si>
    <t>Ļoti zinoša, laba māsa ķimioterapijā. Ķirurgs un ķimioterapeite patiešām profesionāļi, bet pārslogoti.</t>
  </si>
  <si>
    <t>Mazināt garās rindas.</t>
  </si>
  <si>
    <t>R228</t>
  </si>
  <si>
    <t>Viss bija ļoti ātri, pat nespēju apjēgt, ka tas notiek ar mani</t>
  </si>
  <si>
    <t>Mamologa ieteikums regulāri pārbaudīties. Tas arī palīdzēja notvert 1. stadiju</t>
  </si>
  <si>
    <t>R229</t>
  </si>
  <si>
    <t>Visu laiku kaut kas jāgaida, viss notiek palēninātā tempā.</t>
  </si>
  <si>
    <t>Kas var būt labs pie vēža diagnozes?</t>
  </si>
  <si>
    <t>Pirmkārt ir jāsakārto pacienta galva, lai viņš var sākt atveseļoties.</t>
  </si>
  <si>
    <t>R230</t>
  </si>
  <si>
    <t>Normāla attieksme</t>
  </si>
  <si>
    <t>Viss ir labi</t>
  </si>
  <si>
    <t>R231</t>
  </si>
  <si>
    <t>PERSONĀLS BRĪNIŠĶĪGS UN IEJŪTĪGS.</t>
  </si>
  <si>
    <t>VISS BIJA LABI.</t>
  </si>
  <si>
    <t>PAŠAM JĀBŪT PIEKLĀJĪGAM UN POZITĪVAM.</t>
  </si>
  <si>
    <t>R232</t>
  </si>
  <si>
    <t>Kad nepaskaidro kādas sekas būs.</t>
  </si>
  <si>
    <t>Rīga bija saprotami pasksidrots.</t>
  </si>
  <si>
    <t>Jācīnas pašiem par savu veselību..</t>
  </si>
  <si>
    <t>R233</t>
  </si>
  <si>
    <t>Tādu slimnieku  ka tu man  ir pilns koridors</t>
  </si>
  <si>
    <t>Pateicos ķirurgam, radioloģiem</t>
  </si>
  <si>
    <t>Būtu nepieciešams atrāk tikt uz izmeklējumiem, jo problēma pat tikt pa maksu.</t>
  </si>
  <si>
    <t>R234</t>
  </si>
  <si>
    <t>Nebija nekā negatīva.Pietrūka iejūtības.cer</t>
  </si>
  <si>
    <t>Cerība veseļoties.7iejūtību un</t>
  </si>
  <si>
    <t>Dot cerību .</t>
  </si>
  <si>
    <t>R235</t>
  </si>
  <si>
    <t>2026-05</t>
  </si>
  <si>
    <t>No diagnozes lidz sliktākajai scenārijam 6 mēnešus gaidīju, līdz konsilījs atkārtoti lūdza veikt analizes, izrādījās bija kļūda, un diagnoze bija pretēji (labdabīgs) nekā sākumā paziņoja.</t>
  </si>
  <si>
    <t>Galvenā ārsta iejūtība un detalizèti paskaidroja, kas gaidāms.</t>
  </si>
  <si>
    <t>Atrāk saņemu rezultātu, 10 darba diena ir loti mokošs un ilgs laiks, lai saprastu kas notiks…</t>
  </si>
  <si>
    <t>R236</t>
  </si>
  <si>
    <t>Informācijas neesamība. Informācijas trūkums par pacienta ceļu konkrētā diagnozē, īpaši, retām inkoloģiskām saslimšanām.</t>
  </si>
  <si>
    <t>Palīdzēja tuvinieki ar medicīnisko izglītību, kas ir ārstniecības personas, tieši ar informāciju un kur  labāk vērsties pēc pakalpojumiem. Izskaidrojot vienkāršā, saprotamā veidā informāciju, bez interpretācijas iespējām.</t>
  </si>
  <si>
    <t>Sagatavot - vienkārši saprotamu Pacienta ceļa vadlīnijas visām diagnozēm, lai pacients varētu iepazīties jebkurā laikā, ja nepieciešams, vairākkārt iepazīties ar informāciju. 
Pacienta ceļa informācijai ir jābūt saprotamai, bez medicīniskās terminoloģijas, jo pacientiem var būt situācija ka, vizītes laikā pie speciālista, visu informāciju dažādu apstākļu dēļ nepajautā. Informāciju varētu vēl veidot ar Infografikām - ur pacienti kas informāciju labāk uztver ar attēliem utt.</t>
  </si>
  <si>
    <t>R237</t>
  </si>
  <si>
    <t>Neviens nevarēja pieņemt lēmumu kas mani ārstēs tāpēc vilka visu garumā kad gandrīz jau nomiru gaidot diagnozi</t>
  </si>
  <si>
    <t>Ģimenes ārsts negribēja dzirdēt ka man ir slikti, izmeklējumus taisīju par naudu, onkoloģijas centrā divus mēnešus sūtija no viena onkologa pie otra bet neviens nesìtija taisīt biopsiju lai uzstādītu diagnozi , jutos ļoti slikti. Pagāja pusgads kamēr noteica diagnozi un varēja sākt ārstēt. Pa to laiku gandrīz jau nomiru. Nevarēju neko ieēst jo ļoti sāpēja vēders. [personas vārds anonimizēts] nekādas īpašās iedot jo nebija diagnoze. Visu ar to ļoti ielaida. Man ir ne hodžina limfoma. Nekad nedomāju ka tik  slikti ir tai zaļajā koridorā. Varbūt tik man tā gadījās.</t>
  </si>
  <si>
    <t>Tikai viena ārste jau beigās tik kad pie viņas tiku palīdzēja ar informāciju un nosūtījumu tālāk</t>
  </si>
  <si>
    <t>Lai tai zaļajā koridorā ātrāk tiek ie īstā speciālista. Un ģimenes ārsti lai tomēr kādreiz nosūta uz izmeklējumiem nevis ārstē to kas nav.</t>
  </si>
  <si>
    <t>R238</t>
  </si>
  <si>
    <t>Nebija negatīvs</t>
  </si>
  <si>
    <t>Viss bija labi</t>
  </si>
  <si>
    <t>Man viss bija labi</t>
  </si>
  <si>
    <t>R239</t>
  </si>
  <si>
    <t>Stress</t>
  </si>
  <si>
    <t>Pozitīvs ka pagaidām nevajag ķīmijas</t>
  </si>
  <si>
    <t>R240</t>
  </si>
  <si>
    <t>Gaidīšanas laiks uz analīžu rezultātiem</t>
  </si>
  <si>
    <t>Ārstu iejūtība</t>
  </si>
  <si>
    <t>Nemācēšu atbildēt</t>
  </si>
  <si>
    <t>R241</t>
  </si>
  <si>
    <t>Ceļš līdz diognozes noteikšanai</t>
  </si>
  <si>
    <t>Izveseļojos!</t>
  </si>
  <si>
    <t>Lielāka speciālustu  pieejamība</t>
  </si>
  <si>
    <t>R242</t>
  </si>
  <si>
    <t>Ilgais gaidīšanas laiks līdz operācijai.</t>
  </si>
  <si>
    <t>Izcils ķirurgs, kas mani operēja.</t>
  </si>
  <si>
    <t>Ātrāku tikšanos ar speciālistu.</t>
  </si>
  <si>
    <t>R243</t>
  </si>
  <si>
    <t>Es nezināju, ka ir zaļais koridors. Pati meklēju, kur var uztaisīt sonogrāfiju.</t>
  </si>
  <si>
    <t>Ārsti un viss personāls ar ko saskāros.</t>
  </si>
  <si>
    <t>Vairāk informēt tv vai radio par zaļo koridoru. Kādos gadījumos vērsties, pie kā un kur.</t>
  </si>
  <si>
    <t>R244</t>
  </si>
  <si>
    <t>Kad pirmoreiz nokļuvu stacionàrā ar muguras sāpēm un man sākās asiņošana mo zarnu trakta, ārstējošais ārsts nepàrbaudot noteica diagnozi hemoroīdu asiņošana, tā asiņoju pusgafu kamēr pats nenopirku slēpto asiņu testu. Un re - taisnās zarnas adenoksrcinoma.</t>
  </si>
  <si>
    <t>Labas bija māsas un ārsta palīgs slimnīcā, bet kopumā ir skaidrs ka nevienam  Tu neinteresē
 Vis ir tikai bizness  vai laimes spēle veiksies, vai nē.</t>
  </si>
  <si>
    <t>Būtu labi ja ārsts vismaz nozīmētu izmeklējumu, nevis pierakstītu neesošas dianozes šādā veidā maldinot ģimenes ārstu.</t>
  </si>
  <si>
    <t>R245</t>
  </si>
  <si>
    <t>Xxx</t>
  </si>
  <si>
    <t>R246</t>
  </si>
  <si>
    <t>Viss kartiba</t>
  </si>
  <si>
    <t>Labas</t>
  </si>
  <si>
    <t>Nebaidities un iet arsteties</t>
  </si>
  <si>
    <t>R247</t>
  </si>
  <si>
    <t>Pozitīvs</t>
  </si>
  <si>
    <t>Lai ir atklāta un saprotama valoda</t>
  </si>
  <si>
    <t>R248</t>
  </si>
  <si>
    <t>Tikai ģimenes atbalsts</t>
  </si>
  <si>
    <t>R249</t>
  </si>
  <si>
    <t>Savu diagnozi pieņēmu un eju tālāk</t>
  </si>
  <si>
    <t>Stradiņos- gan [ārsta vārds anonimizēts] ,gan medicīniskais personāls supper. Ķīmijterapete- [personas vārds anonimizēts]- par visu esmu informēta un jūtos pasargāta ,jo jebkurā sliktākā brīdī varu vērsties pie saviem dakteriem</t>
  </si>
  <si>
    <t>Tas jau ir atkarīgs no paša pacienta</t>
  </si>
  <si>
    <t>R250</t>
  </si>
  <si>
    <t>neticēju ka tas tiešām notiek ar mani, kaut gan ārsts teica ko tad es gaidīju...</t>
  </si>
  <si>
    <t>pozitīvas domas, mainās vērtības, gribas dzīvot, lidošu ar gaisa balonu, ļoti novērtēju to kas man ir, ko esmu sasniegusi:)</t>
  </si>
  <si>
    <t>Nav tādu ieteikumu, pareizu un nepareizu, cik pacientu tik katram savas domas, attieksme. Pašam vispirms ir jācenšas nevis jāgaida ka pasaule sāks tevi žēlot.</t>
  </si>
  <si>
    <t>R251</t>
  </si>
  <si>
    <t>Kad ĞĀ teicu aizdomas un sūdzējos papr asinīm, lika ilgstoši dzert Detrolex. BET tā bija onkoloģija</t>
  </si>
  <si>
    <t>Ģimene</t>
  </si>
  <si>
    <t>Ģimenes ārstam uzspiest savas aizdomas</t>
  </si>
  <si>
    <t>R252</t>
  </si>
  <si>
    <t>Komunikācijas trūkums. Pietrūka civēciskas sarunas. Ņemot vērā ārstu noslodzi, saruna varēja noritēt arī ar citu med.iestādes darbinieku.</t>
  </si>
  <si>
    <t>Arsta miers.</t>
  </si>
  <si>
    <t>Pēc diagnozes uzstādīšanas sniegt info par piejamajiem atbalsta pasākumiem,, sociāliem jautājumiem un dzīves kvalitāti ārstēšanās periodā</t>
  </si>
  <si>
    <t>R253</t>
  </si>
  <si>
    <t>Esmu mediķis un VISUS jautājumus kārtoju caur personiskiem kontaktiem. Nespēju saprast kā to visu varētu veikt parasts cilvēks.</t>
  </si>
  <si>
    <t>Iejūtīgi un pretimnakoši kolēģi.</t>
  </si>
  <si>
    <t>Nezinu. Droši vien pieejamība.lai nav rindās jāgaida ned.elas un mēneši. Piemēram oktobrī man nozīmeja kontroles fks,pieteicu rindu parastā kārtība uz martu. Tā kā tagad steidzamības nebija.</t>
  </si>
  <si>
    <t>R254</t>
  </si>
  <si>
    <t>Npiedāvāja spsihologu!</t>
  </si>
  <si>
    <t>[personas vārds anonimizēts] centrā ir ļoti labi ārsti un suferīgas māsiņas lielu lielais paldies viņām un arī bija viens jauns ārsts,arī labs speciālists!</t>
  </si>
  <si>
    <t>Izskaidrot ,kā iedarbojas ķīmija,un kādas var būt blaknes!</t>
  </si>
  <si>
    <t>R255</t>
  </si>
  <si>
    <t>Nekā negatīva.</t>
  </si>
  <si>
    <t>Atbalsts un laipnība.</t>
  </si>
  <si>
    <t>Pacientam pašam jābūt laipnam un pretīmnākošam.</t>
  </si>
  <si>
    <t>R256</t>
  </si>
  <si>
    <t>Pieņemt diagnozi, adekvāti reaģēt</t>
  </si>
  <si>
    <t>Uzticējos ārstam</t>
  </si>
  <si>
    <t>Grūti pateikt</t>
  </si>
  <si>
    <t>R257</t>
  </si>
  <si>
    <t>Nenoteiktība, ka jāgaida kad Ārst puezvanīs, kad varēs, nevis man pašai iespēja interesēties par nākošajiem soļiem</t>
  </si>
  <si>
    <t>Izstrādāt vadlīnijas kā notiek diagnosticēšana un ārstēšanas uzsākšana lai pacients ir informēts par visu.</t>
  </si>
  <si>
    <t>R258</t>
  </si>
  <si>
    <t>Garas gaidīšanas rindas līdz izmeklējumiem un operāciju</t>
  </si>
  <si>
    <t>Ārstējošā ārsta un vidējā medic. personāla profesionalitāte</t>
  </si>
  <si>
    <t>Samazināt gaidīšanas laiku līdz izmeklējumu veikšanai, diagnozes noteikšanai, operācijas ārstēšanas veikšanai</t>
  </si>
  <si>
    <t>R259</t>
  </si>
  <si>
    <t>Ārsta attieksme</t>
  </si>
  <si>
    <t>Manuprāt vis ir ļoti labi, vienīgi gribētos, lai pacienti negaidītu ilgi savu rindu, jo dažreiz katra minūtē ir svarīga, lai būtu iespēja ātrāk tikt pie ārsta</t>
  </si>
  <si>
    <t>R260</t>
  </si>
  <si>
    <t>Viss bija skaidrs</t>
  </si>
  <si>
    <t>Darīju to ko lika ārsts</t>
  </si>
  <si>
    <t>Ļauties dakteriem un pildīt ko liek</t>
  </si>
  <si>
    <t>R261</t>
  </si>
  <si>
    <t>Nepatīk kad sola pazvanīt noteiktā datumā bet to neizdara.Piemēram nepazvana par konsīlija lēmumu un mav telefona nr, uz kuru pats varētu pazvanīt un noskaidrot.</t>
  </si>
  <si>
    <t>Medicīnas māsiņu atieksme izcila.</t>
  </si>
  <si>
    <t>Labāka komunikācija ar ārstiem.</t>
  </si>
  <si>
    <t>R262</t>
  </si>
  <si>
    <t>Principā viss</t>
  </si>
  <si>
    <t>R263</t>
  </si>
  <si>
    <t>Viss godīgi un labi. Gadu pirms manām aizdomām otrais ginekologs neveica rūpīgu apskati un informēja, ka viss kārtībā. Uz ko arī paļāvos...</t>
  </si>
  <si>
    <t>Ļoti ātra diagnoze, risinājuma plāns un rīcība.</t>
  </si>
  <si>
    <t>Pieejamība speciālistiem! Īsāks gaidīšanas laiks!</t>
  </si>
  <si>
    <t>R264</t>
  </si>
  <si>
    <t>ir jāārstējas un viss</t>
  </si>
  <si>
    <t>Ir jāārstējas nevis jāklausās mazizglītoti murgi</t>
  </si>
  <si>
    <t>R265</t>
  </si>
  <si>
    <t>Pagāja ļoti ilgs laiks līdz nonacu lidz īstajai diagnozei. Sākumā ģimenes ārsts ārstēja citas kaites, sūtīja uz izmeklējumiem, kas neko neparādīja. Vairāk kā 6 mēneši tika zaudēti ārstējot citas lietas. Kad sāka virzīties pareizajā virzienā, tad pagāja vēl vismaz 6 mēneši, jo bija garas rindas uz MR un DTM. Pēc tam tiku sūtīts pie vairākiem speciālistiem, kuri mani tik sūtīja viens pie otra, neko nedarīdams. Īpaši varu izcelt Rēzeknes onkoloģi, kura pateica, ka tas nav viņas gadījums un nosūtīja pie neiroķirurga, līdz viņš pateica, lai dodos uz Rīgu, citādi te visi tupinās "spēlēt futbolu" un skaidrībā netikšu. Kad nokļuvu Rīgā tur diezgan ātri pateica, ka onkoloģija, bet uz izmeklējumiem un precīzas diagnozes noteikšanu aizgāja vēl 3 mēneši, līdz noteica onkoloģiju 4.stadijā un ka ārstēšana nav iespējama. Tika noteikta paliatīvā aprūpe un atsāpināšanas terapija.</t>
  </si>
  <si>
    <t>Pozitīva pieredze, ka valstī ir pilnībā apmaksāta paliatīvā aprūpe ļoti labā kvalitātē ar daudzpusīgu aprūpi, kā arī apmaksāts papildus uzturs, jo normālu ēdienu praktiski nebija iespējams ieēst.</t>
  </si>
  <si>
    <t>Ģimenes ārstu izglītošanu, lai tie spētu ātrāk iet pareizajā virzienā. Kā arī veikt kvalitātes novērtējumu reģionālajiem ārstiem, šķiet viņu zināšanas ir izteikti vājas. Lai ātrāk tiktu pie valsts apmaksātiem izmeklējumiem. Arī zaļajā koridorā vissm vajadzētu notikt daudz, daudz ātrāk.</t>
  </si>
  <si>
    <t>R266</t>
  </si>
  <si>
    <t>Ārste hematoloģijas nodaļā nekad neko nepaskaidro. Ja jautāju, tad atbild, ka man tas nav jāzina. Ja kaut ko nesaprotu vai jautāju vai komentēju, tad neapmierināti ne-atbild. Ārstēšanas process netiek izskaidrots, ne protokols, ne jebkas cits, nav skaidrības, kas un kad tiks veikts un ar ko jārēķinās, kā plānot kaut vai nedēļu uz priekšu, nerunājot par ilgāku laiku.</t>
  </si>
  <si>
    <t>Teorētiski ir 'zaļais koridors', bet uz PET/CT ir 1 mēneša rinda + 2 nedēļas jāgaida atbilde.. Reāli katrs pacients 1,5 mēnešus zaudē tikai tāpēc, ka valatī ir tikai 2 PET/CT aparāti, un abi ir privātajam uzņēmumam.
Kā tas var būt?</t>
  </si>
  <si>
    <t>R267</t>
  </si>
  <si>
    <t>Man tika diagnosticēts prostatas vēzis 2024.gadā (2.stadija, nav metastazējies). Terapija - hormoni + stari/ un taisnās zarnas vēzis (3.stadija) 2025.gadā. Nav metastazējies. Terapija - ķirurģija. 
Labā ziņa ir tāda, ka pateicoties meitas darbam Liepājas slimnīcā, es tiku profilaktiski aizsūtīts uz magnētisko rezonansi prostatai, uz kolonoskopiju un uz daudzām citām pārbaudēm. Faktiski meita uzņēmās ģimenes ārsta lomu, jo bez viņas es būtu miris vai paliatīvs uz šo brīdi. No ģimenes ārsta iniciatīva par profilaktiskajām pārbaudēm bija minimāla. Tādējādi šobrīd ir skaidrs, ka veselības pārbaudes ir katra paša atbildība, jo maz ir dzirdēts par ģimenes ārstiem, kuri aktīvi un skrupulozi uzrauga savus pacientus. Vismaz es tāds nebiju. 
Vai to var saukt par sliktu ziņu, nezinu. Bet ģimenes ārstiem es un mani radinieki vairs neuzticas. Mana meita (lai arī nav mediķis) visus sūta uz pārbaudēm, nevis to dara ģimenes ārsts.</t>
  </si>
  <si>
    <t>Ļoti augstu vērtēju to, ka varēju ārstēties tuvāk savai dzīves vietai - Liepājā. Gan attieksme, gan piedāvātās ārstniecības iespējas bija augstā līmenī. Tādēļ mani izbrīna runas par to, ka onkoloģijas ārstēšanu varētu lokalizēt tikai Rīgā. Ir grūti iedomāties kā onkoloģisks pacients  ar operētu zarnu spēj izbraukāt attālumu no Liepājas līdz Rīgai (mani visur vadāja meita, kas tam tērēja savas darba dienas). Tikai laiks, kas ir pavadīts ceļā no Liepājas līdz Rīgai, ir vismaz 8h (autobusā tur/ atpakaļ jāsēž 7.5h, ja precīzi). Lieki piebilst, ka nekādus ceļa izdevumus un zaudētas darba dienas manai meita neviens neapmaksā. Bet šķiet, ka no Rīgas skatpunkta to ir grūti ieraudzīt un saprast.</t>
  </si>
  <si>
    <t>Izglītot ģimenes ārstus, piedāvāt vairāk apmācību iespējas. Plašāk popularizēt skrīningus un to ieguvumus caur reālu cilvēku stāstiem. Tas strādā labāk nekā SPKC plakāti.
Otra lieta, racionāli plānot onkoloģijas ārstniecības politiku, paredzot ārstēšanas iespējas arī reģionos. Latvija nav tikai Rīga. Lai kādus torņus un zelta centrus neuzbūvētu Rīgā, onkoloģisks pacients bieži ir grūts, smags pacients, kam 200km attālums ir šķietami neiespējamā misija. Izbraukāt attālumus, pielāgot terapijas tikai Rīgā, kurš to vispār izdomāja? Tādas runas izskan ik pa brīdim. Kurš maksās reģiona pacientu ceļa izdevumus un zaudēto darbu? 
Tāpat nav izprotams, kāpēc jaunradītie klīniskie ceļi OECI sertifikācijas ietvaros, ar kuriem lepojas RAKUS, ir pieejami tikai Rīgas speciālistiem. Latvija ir viena, it kā ir pacient-centrēta attieksme, bet slimnīcas bieži strādā kā atsevišķi vatikāni. Pacients šajā vatikānu pulciņā bieži ir zaudētājs. Īpaši ja viņš nav Rīgas centrēts pacients. Reģiona pacientiem nav Rīgā ne viesnīcu, ne citu palikšanas iespēju, ne papildus naudas maks, ko piemaksāt par regulāriem ceļa izdevumiem vai apmešanos Rīgā. Vai tad būtu grūti mazajā Latvijā dalīties ar zināšanām un strādāt pacient-centrēti, racionāli plānojot onkoloģijas ārstniecības iespējas pa visu Latviju? Vismaz tos pakalpojumus (kā ķīmijterapija, apstarošana), kur nav nepieciešams uzturēt multifunkcionālus ķirurģiskos centrus ar dārgu aparatūru, u.tml.
Ja man ar kaut ko ir jānoslēdz šī aptauja, tad es gribētu, lai ārstniecības plānotāji saprot, ka onkoloģiska pacienta lielākās ilgas ir būt tajā dzīvē, kas viņam bija pirms diagnozes. Būt savās mājās, savā darbā, būt kopā ar savējiem. Tās ir ilgas, ko izjūt onkoloģisks pacients. Viņš vēlas dzīvot savu 'veco' dzīvi, kad vēl nebija diagnozes. Vai vismaz censties dzīvot maksimāli pietuvinātu dzīvi tai, kas bija. Un tur nepalīdz ne rehabilitācijas centri Dignājā, ne RAKUS-ā, ne kur citur, ja tas ir kilometrus prom no mājām un savējiem. 
Paldies par iespēju piedalīties aptaujā.</t>
  </si>
  <si>
    <t>R268</t>
  </si>
  <si>
    <t>Ārsta nolaidība.</t>
  </si>
  <si>
    <t>Pozitīvs tas kad atrādījos speciàlistam.</t>
  </si>
  <si>
    <t>Vairāk runāt un iedziļināties cilvēku sūdzības par veselību.</t>
  </si>
  <si>
    <t>R269</t>
  </si>
  <si>
    <t>Dažas medmāsas neiejūtīgas</t>
  </si>
  <si>
    <t>Dakteris</t>
  </si>
  <si>
    <t>Vajadzīgs psihologa palīdzība</t>
  </si>
  <si>
    <t>R270</t>
  </si>
  <si>
    <t>Saņemtajos dokumentos, pa e-pastu bija pilnīga informācija par tālākām darbībām</t>
  </si>
  <si>
    <t>nē, nebija</t>
  </si>
  <si>
    <t>Liels paldies par ārstu, speciālistu, visa personāla darbu! Īpaši [ārsta vārds anonimizēts] ! Slimnīcas atmosfēra, palātas, darbinieku attieksme, izcilas rūpes par katru pacientu.</t>
  </si>
  <si>
    <t>Mēs, pacienti, esam ļoti dažādi, emocioāli, racionāli, zinoši un bailīgi, vai vnk paļaujamies uz ārsta rūpēm. Vnk dariet savu darbu, tas ir apbrīnojams!</t>
  </si>
  <si>
    <t>R271</t>
  </si>
  <si>
    <t>Konveijera sajūta, neieintresētība, jauca pacientus, diagnozes, aizmirsa iepazīties ar jauniem izmeklējumiem, nevēlēšanās atbildēt uz jautājumiem, ja paliek slikti vai ir kādi jautājumi, tad ieteica zvanīt uz neatliekamo. Kad bija jārakstās uz atkārtotu MR un CT vietas nebija, bija jāsēž pašam un jāzvanās pa Latvijas klīnikam, lai atrastu vietu.</t>
  </si>
  <si>
    <t>Ka valsts vismaz daļēji sedz ārstēšanu.</t>
  </si>
  <si>
    <t>Gandrīz visu</t>
  </si>
  <si>
    <t>R272</t>
  </si>
  <si>
    <t>2026-06</t>
  </si>
  <si>
    <t>Sajūta ,ka esi vientuļš</t>
  </si>
  <si>
    <t>Ķirurgs</t>
  </si>
  <si>
    <t>Klāt jābūt psihologam ,īpaši paša sākuma .Trukst speciālistu ,kad notiek staru terapija</t>
  </si>
  <si>
    <t>STATISTIKAS KOPSAVILKUMS</t>
  </si>
  <si>
    <t>Derīgie respondenti</t>
  </si>
  <si>
    <t>Analizētie datu lauki</t>
  </si>
  <si>
    <t>Aptaujas sākums</t>
  </si>
  <si>
    <t>Aptaujas beigas</t>
  </si>
  <si>
    <t>06.11.2025</t>
  </si>
  <si>
    <t>01.06.2026</t>
  </si>
  <si>
    <t>Galvenie aptaujas rezultāti</t>
  </si>
  <si>
    <t>Rādītājs</t>
  </si>
  <si>
    <t>Rezultāts</t>
  </si>
  <si>
    <t>Bāze / piezīme</t>
  </si>
  <si>
    <t>%</t>
  </si>
  <si>
    <t>Līdz speciālistam gaidīja ≥ 1 mēnesi</t>
  </si>
  <si>
    <t>91 no 272</t>
  </si>
  <si>
    <t>≥1 mēnesis līdz speciālistam</t>
  </si>
  <si>
    <t>Radioloģisko izmeklējumu gaidīja ≥ 1 mēnesi</t>
  </si>
  <si>
    <t>56 no 269</t>
  </si>
  <si>
    <t>≥1 mēnesis līdz izmeklējumam</t>
  </si>
  <si>
    <t>Pozitīvi vērtēja gaidīšanas ilgumu līdz izmeklējumam</t>
  </si>
  <si>
    <t>158 no 272</t>
  </si>
  <si>
    <t>Privāts/jaukts finansējums</t>
  </si>
  <si>
    <t>Izmeklējums privāti vai daļēji par maksu</t>
  </si>
  <si>
    <t>84 no 269</t>
  </si>
  <si>
    <t>Rezultātu pieejamības problēmas</t>
  </si>
  <si>
    <t>Pilnīga un saprotama sagatavošanās informācija</t>
  </si>
  <si>
    <t>214 no 272</t>
  </si>
  <si>
    <t>Atkārtoti izmeklējumi</t>
  </si>
  <si>
    <t>Radioloģijas personālam bija visa nepieciešamā informācija</t>
  </si>
  <si>
    <t>222 no 272</t>
  </si>
  <si>
    <t>Atbalsta persona piedāvāta</t>
  </si>
  <si>
    <t>Radioloģijas personāla iejūtība — vidējais vērtējums</t>
  </si>
  <si>
    <t>Pilnībā saprata maršrutu</t>
  </si>
  <si>
    <t>Izmeklējuma rezultāti ārstam pilnībā pieejami</t>
  </si>
  <si>
    <t>224 no 272</t>
  </si>
  <si>
    <t>Atkārtota radioloģiska izmeklējuma pieredze</t>
  </si>
  <si>
    <t>50 no 272</t>
  </si>
  <si>
    <t>Atbalsta personas iespēja tika piedāvāta</t>
  </si>
  <si>
    <t>58 no 272</t>
  </si>
  <si>
    <t>Saņemta informācija, kur vērsties papildjautājumiem</t>
  </si>
  <si>
    <t>108 no 272</t>
  </si>
  <si>
    <t>Kopējais aprūpes vērtējums — vidējais</t>
  </si>
  <si>
    <t>0–10 skala</t>
  </si>
  <si>
    <t>Pilnībā saprata visu pacienta maršrutu</t>
  </si>
  <si>
    <t>94 no 269</t>
  </si>
  <si>
    <t>Pilnībā vai pārsvarā saprata pacienta maršrutu</t>
  </si>
  <si>
    <t>173 no 269</t>
  </si>
  <si>
    <t>Atbilžu pilnīgums</t>
  </si>
  <si>
    <t>Jautājums</t>
  </si>
  <si>
    <t>Atbilžu skaits</t>
  </si>
  <si>
    <t>Trūkstošās atbildes</t>
  </si>
  <si>
    <t>Galvenais rezultāts</t>
  </si>
  <si>
    <t>126 (46.3 %)</t>
  </si>
  <si>
    <t>Pašreizējā vecuma grupa</t>
  </si>
  <si>
    <t>96 (35.3 %)</t>
  </si>
  <si>
    <t>Vecuma grupa diagnozes laikā</t>
  </si>
  <si>
    <t>82 (30.5 %)</t>
  </si>
  <si>
    <t>Dzimums</t>
  </si>
  <si>
    <t>237 (87.1 %)</t>
  </si>
  <si>
    <t>Izglītība</t>
  </si>
  <si>
    <t>168 (61.8 %)</t>
  </si>
  <si>
    <t>Dzīvesvieta</t>
  </si>
  <si>
    <t>95 (34.9 %)</t>
  </si>
  <si>
    <t>Laiks līdz ģimenes ārstam</t>
  </si>
  <si>
    <t>87 (32.0 %)</t>
  </si>
  <si>
    <t>Ģimenes ārsta reakcija</t>
  </si>
  <si>
    <t>Laiks līdz speciālistam</t>
  </si>
  <si>
    <t>65 (23.9 %)</t>
  </si>
  <si>
    <t>Speciālista reakcija</t>
  </si>
  <si>
    <t>Nosūtījuma skaidrojums</t>
  </si>
  <si>
    <t>202 (74.3 %)</t>
  </si>
  <si>
    <t>Pierakstīšanās grūtības</t>
  </si>
  <si>
    <t>Laiks līdz izmeklējumam</t>
  </si>
  <si>
    <t>81 (30.1 %)</t>
  </si>
  <si>
    <t>Apmierinātība ar gaidīšanu</t>
  </si>
  <si>
    <t>Izmeklējuma apmaksas veids</t>
  </si>
  <si>
    <t>182 (67.7 %)</t>
  </si>
  <si>
    <t>Sagatavošanās informācija</t>
  </si>
  <si>
    <t>214 (78.7 %)</t>
  </si>
  <si>
    <t>Informācija pieejama personālam</t>
  </si>
  <si>
    <t>222 (81.6 %)</t>
  </si>
  <si>
    <t>Procedūras skaidrojums</t>
  </si>
  <si>
    <t>204 (75.0 %)</t>
  </si>
  <si>
    <t>Personāla iejūtība</t>
  </si>
  <si>
    <t>Vidējais / mediāna</t>
  </si>
  <si>
    <t>8.3 / 9</t>
  </si>
  <si>
    <t>Apmierinātība ar rezultātu gaidīšanu</t>
  </si>
  <si>
    <t>150 (55.1 %)</t>
  </si>
  <si>
    <t>Rezultāti pieejami ārstam</t>
  </si>
  <si>
    <t>224 (82.4 %)</t>
  </si>
  <si>
    <t>Kā speciālists iepazinās ar rezultātiem</t>
  </si>
  <si>
    <t>150 (55.8 %)</t>
  </si>
  <si>
    <t>Rezultātu skaidrojums</t>
  </si>
  <si>
    <t>145 (53.3 %)</t>
  </si>
  <si>
    <t>219 (80.5 %)</t>
  </si>
  <si>
    <t>Atbalsta personas iespēja</t>
  </si>
  <si>
    <t>186 (68.4 %)</t>
  </si>
  <si>
    <t>Diagnozes skaidrojuma kvalitāte</t>
  </si>
  <si>
    <t>119 (44.2 %)</t>
  </si>
  <si>
    <t>Diagnozes paziņošanas iejūtība</t>
  </si>
  <si>
    <t>103 (37.9 %)</t>
  </si>
  <si>
    <t>Iespēja uzdot jautājumus</t>
  </si>
  <si>
    <t>148 (54.4 %)</t>
  </si>
  <si>
    <t>Privātums</t>
  </si>
  <si>
    <t>147 (54.0 %)</t>
  </si>
  <si>
    <t>Sajūta diagnozes saņemšanas laikā</t>
  </si>
  <si>
    <t>165 (61.3 %)</t>
  </si>
  <si>
    <t>Ārstēšanas iespēju skaidrojums</t>
  </si>
  <si>
    <t>143 (52.6 %)</t>
  </si>
  <si>
    <t>Iesaistīšana lēmumos</t>
  </si>
  <si>
    <t>115 (42.3 %)</t>
  </si>
  <si>
    <t>Kontakts papildjautājumiem</t>
  </si>
  <si>
    <t>114 (41.9 %)</t>
  </si>
  <si>
    <t>Administratīvā/finansiālā informācija</t>
  </si>
  <si>
    <t>Kopējais aprūpes vērtējums</t>
  </si>
  <si>
    <t>7.1 / 8</t>
  </si>
  <si>
    <t>Pacienta ceļa skaidrība</t>
  </si>
  <si>
    <t>94 (34.9 %)</t>
  </si>
  <si>
    <t>Datu avots: Pacientu pieredzes aptauja Nr. 1 “Ceļš līdz diagnozei”, n=272, 2025–2026.</t>
  </si>
  <si>
    <t>RESPONDENTU RAKSTUROJUMS</t>
  </si>
  <si>
    <t>Respondentu pašreizējais vecums</t>
  </si>
  <si>
    <t>Atbilde</t>
  </si>
  <si>
    <t>n</t>
  </si>
  <si>
    <t>Vecums diagnozes noteikšanas laikā</t>
  </si>
  <si>
    <t>Respondentu dzimums</t>
  </si>
  <si>
    <t>Respondentu izglītība</t>
  </si>
  <si>
    <t>Biežāk norādītās dzīvesvietas</t>
  </si>
  <si>
    <t>PACIENTA CEĻŠ LĪDZ NOSŪTĪJUMAM UN NOSŪTĪJUMU KVALITĀTE</t>
  </si>
  <si>
    <t>Laiks no pirmajām aizdomām līdz saziņai ar ģimenes ārstu</t>
  </si>
  <si>
    <t>Laiks no pirmajām aizdomām līdz speciālista apmeklējumam</t>
  </si>
  <si>
    <t>Nosūtījuma nepieciešamības skaidrojums pacientam</t>
  </si>
  <si>
    <t>RADIOLOĢISKO IZMEKLĒJUMU PIEEJAMĪBA UN GAIDĪŠANAS LAIKS</t>
  </si>
  <si>
    <t>Pierakstīšanās uz radioloģisko izmeklējumu</t>
  </si>
  <si>
    <t>Gaidīšanas laiks līdz radioloģiskajam izmeklējumam</t>
  </si>
  <si>
    <t>Apmierinātība ar gaidīšanas ilgumu</t>
  </si>
  <si>
    <t>Radioloģiskā izmeklējuma apmaksas veids</t>
  </si>
  <si>
    <t>Apmierinātība atkarībā no gaidīšanas laika</t>
  </si>
  <si>
    <t>Pozitīvi</t>
  </si>
  <si>
    <t>Neitrāli</t>
  </si>
  <si>
    <t>Negatīvi</t>
  </si>
  <si>
    <t>PACIENTU SAGATAVOŠANA, PROCEDŪRAS SKAIDROJUMS UN IEJŪTĪBA</t>
  </si>
  <si>
    <t>Informācija par sagatavošanos radioloģiskajam izmeklējumam</t>
  </si>
  <si>
    <t>Vai personālam bija visa nepieciešamā informācija</t>
  </si>
  <si>
    <t>Procedūras skaidrojums pacientam</t>
  </si>
  <si>
    <t>Radioloģijas personāla iejūtības un rūpju vērtējums</t>
  </si>
  <si>
    <t>Vērtējums</t>
  </si>
  <si>
    <t>KPI</t>
  </si>
  <si>
    <t>Vērtība</t>
  </si>
  <si>
    <t>Vidējais</t>
  </si>
  <si>
    <t>Mediāna</t>
  </si>
  <si>
    <t>IZMEKLĒJUMU REZULTĀTU PIEEJAMĪBA UN SKAIDROJUMS</t>
  </si>
  <si>
    <t>Apmierinātība ar izmeklējuma rezultātu gaidīšanas laiku</t>
  </si>
  <si>
    <t>Izmeklējuma rezultātu pieejamība ārstam</t>
  </si>
  <si>
    <t>Kā speciālists iepazinās ar izmeklējuma rezultātiem</t>
  </si>
  <si>
    <t>Izmeklējuma rezultātu skaidrojums pacientam</t>
  </si>
  <si>
    <t>ATKĀRTOTI IZMEKLĒJUMI UN TEHNISKĀ PĒCTECĪBA</t>
  </si>
  <si>
    <t>Atkārtotu radioloģisko izmeklējumu pieredze</t>
  </si>
  <si>
    <t>Kopējais aprūpes vērtējums pēc atkārtotu izmeklējumu pieredzes</t>
  </si>
  <si>
    <t>Atkārtotu izmeklējumu pieredze</t>
  </si>
  <si>
    <t>Vidējais aprūpes vērtējums</t>
  </si>
  <si>
    <t>DIAGNOZES PAZIŅOŠANA UN EMOCIONĀLĀ PIEREDZE</t>
  </si>
  <si>
    <t>Diagnozes paziņošanas procesa pozitīvais vērtējums</t>
  </si>
  <si>
    <t>Pozitīvi (n)</t>
  </si>
  <si>
    <t>Pozitīvi (%)</t>
  </si>
  <si>
    <t>Diagnoze izskaidrota saprotami un pietiekami detalizēti</t>
  </si>
  <si>
    <t>Diagnoze paziņota iejūtīgi</t>
  </si>
  <si>
    <t>Dota iespēja uzdot jautājumus</t>
  </si>
  <si>
    <t>Nodrošināts privātums</t>
  </si>
  <si>
    <t>Pacienta sajūta diagnozes saņemšanas laikā</t>
  </si>
  <si>
    <t>Pieredzes grupa</t>
  </si>
  <si>
    <t>Ārsta iesaiste un ieinteresētība</t>
  </si>
  <si>
    <t>Īsas un formālas atbildes</t>
  </si>
  <si>
    <t>Vienaldzība vai atturība</t>
  </si>
  <si>
    <t>Cita individuāli aprakstīta pieredze</t>
  </si>
  <si>
    <t>ĀRSTĒŠANAS IESPĒJAS, LĪDZDALĪBA UN ATBALSTA INFORMĀCIJA</t>
  </si>
  <si>
    <t>Pacienta iesaistīšana lēmumu pieņemšanā</t>
  </si>
  <si>
    <t>Informācija, kur vērsties papildjautājumu gadījumā</t>
  </si>
  <si>
    <t>Administratīvā un finansiālā informācija / palīdzība</t>
  </si>
  <si>
    <t>KOPĒJAIS APRŪPES VĒRTĒJUMS UN PACIENTA CEĻA SKAIDRĪBA</t>
  </si>
  <si>
    <t>Kopējais saņemtās aprūpes vērtējums diagnostikas posmā</t>
  </si>
  <si>
    <t>Pacienta izpratne par diagnostikas maršrutu un nākamajiem soļiem</t>
  </si>
  <si>
    <t>Kopējais aprūpes vērtējums pēc pacienta ceļa skaidrības</t>
  </si>
  <si>
    <t>ATVĒRTO KOMENTĀRU TEMATISKĀ ANALĪZE</t>
  </si>
  <si>
    <t>Tematiskā kodēšana veikta automātiski pēc iepriekš definētiem atslēgvārdu kopumiem. Vienā komentārā var būt kodētas vairākas tēmas, tādēļ procentu kopsummai nav jāveido 100 %. Šī ir orientējoša kvalitatīvā analīze; pirms gala publikācijas ieteicama manuāla kodējuma validācija.</t>
  </si>
  <si>
    <t>Negatīvās pieredzes komentāru galvenās tēmas</t>
  </si>
  <si>
    <t>Tēma</t>
  </si>
  <si>
    <t>Minējumi</t>
  </si>
  <si>
    <t>% no saturiskajiem komentāriem</t>
  </si>
  <si>
    <t>Gaidīšana un pakalpojumu pieejamība</t>
  </si>
  <si>
    <t>Diagnozes un rezultātu paziņošanas problēmas</t>
  </si>
  <si>
    <t>Attieksme, iejūtība un privātums</t>
  </si>
  <si>
    <t>Informācijas trūkums un neskaidrs pacienta maršruts</t>
  </si>
  <si>
    <t>Ģimenes ārsta reakcija un nosūtījumu kvalitāte</t>
  </si>
  <si>
    <t>Psiholoģiskā un emocionālā atbalsta trūkums</t>
  </si>
  <si>
    <t>Administratīvie un finansiālie šķēršļi</t>
  </si>
  <si>
    <t>Personāla noslodze un nepietiekams laiks pacientam</t>
  </si>
  <si>
    <t>Analīzē iekļauti 250 saturiski komentāri; vienā komentārā var būt vairākas tēmas.</t>
  </si>
  <si>
    <t>Pozitīvās pieredzes komentāru galvenās tēmas</t>
  </si>
  <si>
    <t>Profesionāla, iejūtīga un cieņpilna attieksme</t>
  </si>
  <si>
    <t>Speciālistu kompetence un ārstēšanas kvalitāte</t>
  </si>
  <si>
    <t>Skaidra komunikācija un informācija</t>
  </si>
  <si>
    <t>Ātra diagnostika un Zaļā koridora darbība</t>
  </si>
  <si>
    <t>Tuvinieku un pacientu organizāciju atbalsts</t>
  </si>
  <si>
    <t>Komandas darbs, koordinācija un pēctecība</t>
  </si>
  <si>
    <t>Analīzē iekļauti 255 saturiski komentāri; vienā komentārā var būt vairākas tēmas.</t>
  </si>
  <si>
    <t>Pacientu ieteikto uzlabojumu galvenās tēmas</t>
  </si>
  <si>
    <t>Skaidrāka informācija un vienots pacienta ceļa apraksts</t>
  </si>
  <si>
    <t>Empātija un pacientcentrēta komunikācija</t>
  </si>
  <si>
    <t>Īsāks gaidīšanas laiks un labāka pieejamība</t>
  </si>
  <si>
    <t>Psiholoģiskais un emocionālais atbalsts</t>
  </si>
  <si>
    <t>Atbalsta personas un tuvinieku iesaiste</t>
  </si>
  <si>
    <t>Ģimenes ārsta reakcijas un nosūtījumu procesa uzlabošana</t>
  </si>
  <si>
    <t>Pacienta koordinators vai vienots kontaktpunkts</t>
  </si>
  <si>
    <t>Vienota datu, attēlu un rezultātu pieejamība</t>
  </si>
  <si>
    <t>Personāla kapacitāte un vairāk laika pacientam</t>
  </si>
  <si>
    <t>Administratīvais un finansiālais atbalsts</t>
  </si>
  <si>
    <t>Analīzē iekļauti 258 saturiski komentāri; vienā komentārā var būt vairākas tēmas.</t>
  </si>
  <si>
    <t>Anonimizēti ilustratīvi citāti</t>
  </si>
  <si>
    <t>Ilustratīvs citāts</t>
  </si>
  <si>
    <t>Pacienta maršruts</t>
  </si>
  <si>
    <t>Komunikācija un empātija</t>
  </si>
  <si>
    <t>Psiholoģiskais atbalsts</t>
  </si>
  <si>
    <t>Pozitīva pieredze</t>
  </si>
  <si>
    <t>1–10 skala</t>
  </si>
  <si>
    <t>164 (77,4 %)</t>
  </si>
  <si>
    <t>222 (85,7 %)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</si>
</sst>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0.0"/>
  </numFmts>
  <fonts count="11">
    <font>
      <sz val="11"/>
      <name val="Carlito"/>
    </font>
    <font>
      <b/>
      <sz val="16"/>
      <color rgb="FFFFFFFF"/>
      <name val="Carlito"/>
    </font>
    <font>
      <i/>
      <sz val="9"/>
      <color rgb="FF555555"/>
      <name val="Carlito"/>
    </font>
    <font>
      <b/>
      <sz val="9"/>
      <color rgb="FFFFFFFF"/>
      <name val="Carlito"/>
    </font>
    <font>
      <sz val="9"/>
      <name val="Carlito"/>
    </font>
    <font>
      <b/>
      <sz val="11"/>
      <name val="Carlito"/>
    </font>
    <font>
      <b/>
      <sz val="14"/>
      <name val="Carlito"/>
    </font>
    <font>
      <b/>
      <sz val="11"/>
      <color rgb="FF1F1F1F"/>
      <name val="Carlito"/>
    </font>
    <font>
      <b/>
      <sz val="11"/>
      <color rgb="FFFFFFFF"/>
      <name val="Carlito"/>
    </font>
    <font>
      <i/>
      <sz val="9"/>
      <color rgb="FF666666"/>
      <name val="Carlito"/>
    </font>
    <font>
      <i/>
      <sz val="11"/>
      <color rgb="FF555555"/>
      <name val="Carlito"/>
    </font>
  </fonts>
  <fills count="5">
    <fill>
      <patternFill patternType="none"/>
    </fill>
    <fill>
      <patternFill patternType="gray125"/>
    </fill>
    <fill>
      <patternFill patternType="solid">
        <fgColor rgb="FF1F4E78"/>
      </patternFill>
    </fill>
    <fill>
      <patternFill patternType="solid">
        <fgColor rgb="FFF4F8FB"/>
      </patternFill>
    </fill>
    <fill>
      <patternFill patternType="solid">
        <fgColor rgb="FFD9EAF7"/>
      </patternFill>
    </fill>
  </fills>
  <borders count="1">
    <border>
      <left/>
      <right/>
      <top/>
      <bottom/>
      <diagonal/>
    </border>
  </borders>
  <cellStyleXfs count="1">
    <xf numFmtId="0" fontId="0" fillId="0" borderId="0"/>
  </cellStyleXfs>
  <cellXfs count="17">
    <xf numFmtId="0" fontId="0" fillId="0" borderId="0" xfId="0"/>
    <xf numFmtId="0" fontId="3" fillId="2" borderId="0" xfId="0" applyFont="1" applyFill="1" applyAlignment="1">
      <alignment horizontal="center" vertical="center" wrapText="1"/>
    </xf>
    <xf numFmtId="0" fontId="4" fillId="0" borderId="0" xfId="0" applyFont="1" applyAlignment="1">
      <alignment vertical="top"/>
    </xf>
    <xf numFmtId="0" fontId="4" fillId="0" borderId="0" xfId="0" applyFont="1" applyAlignment="1">
      <alignment vertical="top" wrapText="1"/>
    </xf>
    <xf numFmtId="0" fontId="5" fillId="4" borderId="0" xfId="0" applyFont="1" applyFill="1" applyAlignment="1">
      <alignment horizontal="center"/>
    </xf>
    <xf numFmtId="0" fontId="6" fillId="0" borderId="0" xfId="0" applyFont="1" applyAlignment="1">
      <alignment horizontal="center"/>
    </xf>
    <xf numFmtId="164" fontId="6" fillId="0" borderId="0" xfId="0" applyNumberFormat="1" applyFont="1" applyAlignment="1">
      <alignment horizontal="center"/>
    </xf>
    <xf numFmtId="0" fontId="8" fillId="2" borderId="0" xfId="0" applyFont="1" applyFill="1" applyAlignment="1">
      <alignment horizontal="center" vertical="center" wrapText="1"/>
    </xf>
    <xf numFmtId="0" fontId="0" fillId="0" borderId="0" xfId="0" applyAlignment="1">
      <alignment vertical="top" wrapText="1"/>
    </xf>
    <xf numFmtId="165" fontId="0" fillId="0" borderId="0" xfId="0" applyNumberFormat="1" applyAlignment="1">
      <alignment vertical="top" wrapText="1"/>
    </xf>
    <xf numFmtId="166" fontId="0" fillId="0" borderId="0" xfId="0" applyNumberFormat="1" applyAlignment="1">
      <alignment vertical="top" wrapText="1"/>
    </xf>
    <xf numFmtId="0" fontId="9" fillId="0" borderId="0" xfId="0" applyFont="1" applyAlignment="1">
      <alignment wrapText="1"/>
    </xf>
    <xf numFmtId="165" fontId="0" fillId="0" borderId="0" xfId="0" applyNumberFormat="1"/>
    <xf numFmtId="0" fontId="1" fillId="2" borderId="0" xfId="0" applyFont="1" applyFill="1" applyAlignment="1">
      <alignment horizontal="left" vertical="center"/>
    </xf>
    <xf numFmtId="0" fontId="2" fillId="3" borderId="0" xfId="0" applyFont="1" applyFill="1" applyAlignment="1">
      <alignment vertical="center" wrapText="1"/>
    </xf>
    <xf numFmtId="0" fontId="7" fillId="4" borderId="0" xfId="0" applyFont="1" applyFill="1" applyAlignment="1">
      <alignment vertical="center"/>
    </xf>
    <xf numFmtId="0" fontId="10" fillId="3"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Izvēlētie pacientu pieredzes rādītāji</a:t>
            </a:r>
          </a:p>
        </c:rich>
      </c:tx>
      <c:overlay val="1"/>
    </c:title>
    <c:autoTitleDeleted val="0"/>
    <c:plotArea>
      <c:layout/>
      <c:barChart>
        <c:barDir val="bar"/>
        <c:grouping val="clustered"/>
        <c:varyColors val="0"/>
        <c:ser>
          <c:idx val="0"/>
          <c:order val="0"/>
          <c:tx>
            <c:v>%</c:v>
          </c:tx>
          <c:invertIfNegative val="1"/>
          <c:cat>
            <c:strRef>
              <c:f>'Statistikas kopsavilkums'!$G$10:$G$16</c:f>
              <c:strCache>
                <c:ptCount val="7"/>
                <c:pt idx="0">
                  <c:v>≥1 mēnesis līdz speciālistam</c:v>
                </c:pt>
                <c:pt idx="1">
                  <c:v>≥1 mēnesis līdz izmeklējumam</c:v>
                </c:pt>
                <c:pt idx="2">
                  <c:v>Privāts/jaukts finansējums</c:v>
                </c:pt>
                <c:pt idx="3">
                  <c:v>Rezultātu pieejamības problēmas</c:v>
                </c:pt>
                <c:pt idx="4">
                  <c:v>Atkārtoti izmeklējumi</c:v>
                </c:pt>
                <c:pt idx="5">
                  <c:v>Atbalsta persona piedāvāta</c:v>
                </c:pt>
                <c:pt idx="6">
                  <c:v>Pilnībā saprata maršrutu</c:v>
                </c:pt>
              </c:strCache>
            </c:strRef>
          </c:cat>
          <c:val>
            <c:numRef>
              <c:f>'Statistikas kopsavilkums'!$H$10:$H$16</c:f>
              <c:numCache>
                <c:formatCode>0.0</c:formatCode>
                <c:ptCount val="7"/>
                <c:pt idx="0">
                  <c:v>33.455882352941174</c:v>
                </c:pt>
                <c:pt idx="1">
                  <c:v>20.817843866171003</c:v>
                </c:pt>
                <c:pt idx="2">
                  <c:v>31.226765799256505</c:v>
                </c:pt>
                <c:pt idx="3">
                  <c:v>16.911764705882355</c:v>
                </c:pt>
                <c:pt idx="4">
                  <c:v>18.382352941176471</c:v>
                </c:pt>
                <c:pt idx="5">
                  <c:v>21.323529411764707</c:v>
                </c:pt>
                <c:pt idx="6">
                  <c:v>34.944237918215613</c:v>
                </c:pt>
              </c:numCache>
            </c:numRef>
          </c:val>
          <c:extLst>
            <c:ext xmlns:c16="http://schemas.microsoft.com/office/drawing/2014/chart" uri="{C3380CC4-5D6E-409C-BE32-E72D297353CC}">
              <c16:uniqueId val="{00000000-EAC9-4537-98B2-17665A7ADB4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Respondentu pašreizējais vecums</a:t>
            </a:r>
          </a:p>
        </c:rich>
      </c:tx>
      <c:overlay val="1"/>
    </c:title>
    <c:autoTitleDeleted val="0"/>
    <c:plotArea>
      <c:layout/>
      <c:barChart>
        <c:barDir val="bar"/>
        <c:grouping val="clustered"/>
        <c:varyColors val="0"/>
        <c:ser>
          <c:idx val="0"/>
          <c:order val="0"/>
          <c:tx>
            <c:v>n</c:v>
          </c:tx>
          <c:invertIfNegative val="1"/>
          <c:cat>
            <c:strRef>
              <c:f>'Respondentu raksturojums'!$A$6:$A$12</c:f>
              <c:strCache>
                <c:ptCount val="7"/>
                <c:pt idx="0">
                  <c:v>18-29</c:v>
                </c:pt>
                <c:pt idx="1">
                  <c:v>30-39</c:v>
                </c:pt>
                <c:pt idx="2">
                  <c:v>40-49</c:v>
                </c:pt>
                <c:pt idx="3">
                  <c:v>50-59</c:v>
                </c:pt>
                <c:pt idx="4">
                  <c:v>60-69</c:v>
                </c:pt>
                <c:pt idx="5">
                  <c:v>70-79</c:v>
                </c:pt>
                <c:pt idx="6">
                  <c:v>80+</c:v>
                </c:pt>
              </c:strCache>
            </c:strRef>
          </c:cat>
          <c:val>
            <c:numRef>
              <c:f>'Respondentu raksturojums'!$B$6:$B$12</c:f>
              <c:numCache>
                <c:formatCode>General</c:formatCode>
                <c:ptCount val="7"/>
                <c:pt idx="0">
                  <c:v>6</c:v>
                </c:pt>
                <c:pt idx="1">
                  <c:v>26</c:v>
                </c:pt>
                <c:pt idx="2">
                  <c:v>64</c:v>
                </c:pt>
                <c:pt idx="3">
                  <c:v>96</c:v>
                </c:pt>
                <c:pt idx="4">
                  <c:v>56</c:v>
                </c:pt>
                <c:pt idx="5">
                  <c:v>23</c:v>
                </c:pt>
                <c:pt idx="6">
                  <c:v>1</c:v>
                </c:pt>
              </c:numCache>
            </c:numRef>
          </c:val>
          <c:extLst>
            <c:ext xmlns:c16="http://schemas.microsoft.com/office/drawing/2014/chart" uri="{C3380CC4-5D6E-409C-BE32-E72D297353CC}">
              <c16:uniqueId val="{00000000-3F05-4065-876B-8183EEED4DF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Vecums diagnozes noteikšanas laikā</a:t>
            </a:r>
          </a:p>
        </c:rich>
      </c:tx>
      <c:overlay val="1"/>
    </c:title>
    <c:autoTitleDeleted val="0"/>
    <c:plotArea>
      <c:layout/>
      <c:barChart>
        <c:barDir val="bar"/>
        <c:grouping val="clustered"/>
        <c:varyColors val="0"/>
        <c:ser>
          <c:idx val="0"/>
          <c:order val="0"/>
          <c:tx>
            <c:v>n</c:v>
          </c:tx>
          <c:invertIfNegative val="1"/>
          <c:cat>
            <c:strRef>
              <c:f>'Respondentu raksturojums'!$A$17:$A$23</c:f>
              <c:strCache>
                <c:ptCount val="7"/>
                <c:pt idx="0">
                  <c:v>Līdz 18 gadiem</c:v>
                </c:pt>
                <c:pt idx="1">
                  <c:v>18-29</c:v>
                </c:pt>
                <c:pt idx="2">
                  <c:v>30-39</c:v>
                </c:pt>
                <c:pt idx="3">
                  <c:v>40-49</c:v>
                </c:pt>
                <c:pt idx="4">
                  <c:v>50-59</c:v>
                </c:pt>
                <c:pt idx="5">
                  <c:v>60-69</c:v>
                </c:pt>
                <c:pt idx="6">
                  <c:v>70-79</c:v>
                </c:pt>
              </c:strCache>
            </c:strRef>
          </c:cat>
          <c:val>
            <c:numRef>
              <c:f>'Respondentu raksturojums'!$B$17:$B$23</c:f>
              <c:numCache>
                <c:formatCode>General</c:formatCode>
                <c:ptCount val="7"/>
                <c:pt idx="0">
                  <c:v>2</c:v>
                </c:pt>
                <c:pt idx="1">
                  <c:v>6</c:v>
                </c:pt>
                <c:pt idx="2">
                  <c:v>41</c:v>
                </c:pt>
                <c:pt idx="3">
                  <c:v>82</c:v>
                </c:pt>
                <c:pt idx="4">
                  <c:v>80</c:v>
                </c:pt>
                <c:pt idx="5">
                  <c:v>47</c:v>
                </c:pt>
                <c:pt idx="6">
                  <c:v>11</c:v>
                </c:pt>
              </c:numCache>
            </c:numRef>
          </c:val>
          <c:extLst>
            <c:ext xmlns:c16="http://schemas.microsoft.com/office/drawing/2014/chart" uri="{C3380CC4-5D6E-409C-BE32-E72D297353CC}">
              <c16:uniqueId val="{00000000-C774-4781-9BB0-5424F8D2AC13}"/>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Respondentu dzimums</a:t>
            </a:r>
          </a:p>
        </c:rich>
      </c:tx>
      <c:overlay val="1"/>
    </c:title>
    <c:autoTitleDeleted val="0"/>
    <c:plotArea>
      <c:layout/>
      <c:barChart>
        <c:barDir val="col"/>
        <c:grouping val="clustered"/>
        <c:varyColors val="0"/>
        <c:ser>
          <c:idx val="0"/>
          <c:order val="0"/>
          <c:tx>
            <c:v>n</c:v>
          </c:tx>
          <c:invertIfNegative val="1"/>
          <c:cat>
            <c:strRef>
              <c:f>'Respondentu raksturojums'!$A$28:$A$30</c:f>
              <c:strCache>
                <c:ptCount val="3"/>
                <c:pt idx="0">
                  <c:v>Sieviete</c:v>
                </c:pt>
                <c:pt idx="1">
                  <c:v>Vīrietis</c:v>
                </c:pt>
                <c:pt idx="2">
                  <c:v>Cits / Vēlos neatbildēt</c:v>
                </c:pt>
              </c:strCache>
            </c:strRef>
          </c:cat>
          <c:val>
            <c:numRef>
              <c:f>'Respondentu raksturojums'!$B$28:$B$30</c:f>
              <c:numCache>
                <c:formatCode>General</c:formatCode>
                <c:ptCount val="3"/>
                <c:pt idx="0">
                  <c:v>237</c:v>
                </c:pt>
                <c:pt idx="1">
                  <c:v>34</c:v>
                </c:pt>
                <c:pt idx="2">
                  <c:v>1</c:v>
                </c:pt>
              </c:numCache>
            </c:numRef>
          </c:val>
          <c:extLst>
            <c:ext xmlns:c16="http://schemas.microsoft.com/office/drawing/2014/chart" uri="{C3380CC4-5D6E-409C-BE32-E72D297353CC}">
              <c16:uniqueId val="{00000000-D5BD-41A6-B80E-3AC37673013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Respondentu izglītība</a:t>
            </a:r>
          </a:p>
        </c:rich>
      </c:tx>
      <c:overlay val="1"/>
    </c:title>
    <c:autoTitleDeleted val="0"/>
    <c:plotArea>
      <c:layout/>
      <c:barChart>
        <c:barDir val="bar"/>
        <c:grouping val="clustered"/>
        <c:varyColors val="0"/>
        <c:ser>
          <c:idx val="0"/>
          <c:order val="0"/>
          <c:tx>
            <c:v>n</c:v>
          </c:tx>
          <c:invertIfNegative val="1"/>
          <c:cat>
            <c:strRef>
              <c:f>'Respondentu raksturojums'!$A$35:$A$37</c:f>
              <c:strCache>
                <c:ptCount val="3"/>
                <c:pt idx="0">
                  <c:v>Pamatizglītība</c:v>
                </c:pt>
                <c:pt idx="1">
                  <c:v>Vidējā vai profesionālā vidējā izglītība</c:v>
                </c:pt>
                <c:pt idx="2">
                  <c:v>Augstākā izglītība (bakalaura, maģistra vai doktora grāds)</c:v>
                </c:pt>
              </c:strCache>
            </c:strRef>
          </c:cat>
          <c:val>
            <c:numRef>
              <c:f>'Respondentu raksturojums'!$B$35:$B$37</c:f>
              <c:numCache>
                <c:formatCode>General</c:formatCode>
                <c:ptCount val="3"/>
                <c:pt idx="0">
                  <c:v>8</c:v>
                </c:pt>
                <c:pt idx="1">
                  <c:v>96</c:v>
                </c:pt>
                <c:pt idx="2">
                  <c:v>168</c:v>
                </c:pt>
              </c:numCache>
            </c:numRef>
          </c:val>
          <c:extLst>
            <c:ext xmlns:c16="http://schemas.microsoft.com/office/drawing/2014/chart" uri="{C3380CC4-5D6E-409C-BE32-E72D297353CC}">
              <c16:uniqueId val="{00000000-5CD8-4155-BEAE-1A7D875A02F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Biežāk norādītās dzīvesvietas</a:t>
            </a:r>
          </a:p>
        </c:rich>
      </c:tx>
      <c:overlay val="1"/>
    </c:title>
    <c:autoTitleDeleted val="0"/>
    <c:plotArea>
      <c:layout/>
      <c:barChart>
        <c:barDir val="bar"/>
        <c:grouping val="clustered"/>
        <c:varyColors val="0"/>
        <c:ser>
          <c:idx val="0"/>
          <c:order val="0"/>
          <c:tx>
            <c:v>n</c:v>
          </c:tx>
          <c:invertIfNegative val="1"/>
          <c:cat>
            <c:strRef>
              <c:f>'Respondentu raksturojums'!$A$42:$A$51</c:f>
              <c:strCache>
                <c:ptCount val="10"/>
                <c:pt idx="0">
                  <c:v>Rīga</c:v>
                </c:pt>
                <c:pt idx="1">
                  <c:v>Ogres novads</c:v>
                </c:pt>
                <c:pt idx="2">
                  <c:v>Cēsu novads</c:v>
                </c:pt>
                <c:pt idx="3">
                  <c:v>Liepāja</c:v>
                </c:pt>
                <c:pt idx="4">
                  <c:v>Ādažu novads</c:v>
                </c:pt>
                <c:pt idx="5">
                  <c:v>Mārupes novads</c:v>
                </c:pt>
                <c:pt idx="6">
                  <c:v>Kuldīgas novads</c:v>
                </c:pt>
                <c:pt idx="7">
                  <c:v>Daugavpils</c:v>
                </c:pt>
                <c:pt idx="8">
                  <c:v>Jēkabpils novads</c:v>
                </c:pt>
                <c:pt idx="9">
                  <c:v>Ropažu novads</c:v>
                </c:pt>
              </c:strCache>
            </c:strRef>
          </c:cat>
          <c:val>
            <c:numRef>
              <c:f>'Respondentu raksturojums'!$B$42:$B$51</c:f>
              <c:numCache>
                <c:formatCode>General</c:formatCode>
                <c:ptCount val="10"/>
                <c:pt idx="0">
                  <c:v>95</c:v>
                </c:pt>
                <c:pt idx="1">
                  <c:v>15</c:v>
                </c:pt>
                <c:pt idx="2">
                  <c:v>14</c:v>
                </c:pt>
                <c:pt idx="3">
                  <c:v>14</c:v>
                </c:pt>
                <c:pt idx="4">
                  <c:v>11</c:v>
                </c:pt>
                <c:pt idx="5">
                  <c:v>9</c:v>
                </c:pt>
                <c:pt idx="6">
                  <c:v>9</c:v>
                </c:pt>
                <c:pt idx="7">
                  <c:v>8</c:v>
                </c:pt>
                <c:pt idx="8">
                  <c:v>7</c:v>
                </c:pt>
                <c:pt idx="9">
                  <c:v>7</c:v>
                </c:pt>
              </c:numCache>
            </c:numRef>
          </c:val>
          <c:extLst>
            <c:ext xmlns:c16="http://schemas.microsoft.com/office/drawing/2014/chart" uri="{C3380CC4-5D6E-409C-BE32-E72D297353CC}">
              <c16:uniqueId val="{00000000-8A23-4E99-977D-AD0A2B419E8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Laiks no pirmajām aizdomām līdz saziņai ar ģimenes ārstu</a:t>
            </a:r>
          </a:p>
        </c:rich>
      </c:tx>
      <c:overlay val="1"/>
    </c:title>
    <c:autoTitleDeleted val="0"/>
    <c:plotArea>
      <c:layout/>
      <c:barChart>
        <c:barDir val="bar"/>
        <c:grouping val="clustered"/>
        <c:varyColors val="0"/>
        <c:ser>
          <c:idx val="0"/>
          <c:order val="0"/>
          <c:tx>
            <c:v>n</c:v>
          </c:tx>
          <c:invertIfNegative val="1"/>
          <c:cat>
            <c:strRef>
              <c:f>'Pacienta ceļš un nosūtījums'!$A$6:$A$13</c:f>
              <c:strCache>
                <c:ptCount val="8"/>
                <c:pt idx="0">
                  <c:v>Mazāk nekā nedēļa</c:v>
                </c:pt>
                <c:pt idx="1">
                  <c:v>1-2 nedēļas</c:v>
                </c:pt>
                <c:pt idx="2">
                  <c:v>3-4 nedēļas</c:v>
                </c:pt>
                <c:pt idx="3">
                  <c:v>1-3 mēneši</c:v>
                </c:pt>
                <c:pt idx="4">
                  <c:v>Vairāk nekā 3 mēneši</c:v>
                </c:pt>
                <c:pt idx="5">
                  <c:v>Sazinājos uzreiz ar speciālistu</c:v>
                </c:pt>
                <c:pt idx="6">
                  <c:v>Neatceros</c:v>
                </c:pt>
                <c:pt idx="7">
                  <c:v>Nesazinājos (pāriet uz nākamo jautājumu)</c:v>
                </c:pt>
              </c:strCache>
            </c:strRef>
          </c:cat>
          <c:val>
            <c:numRef>
              <c:f>'Pacienta ceļš un nosūtījums'!$B$6:$B$13</c:f>
              <c:numCache>
                <c:formatCode>General</c:formatCode>
                <c:ptCount val="8"/>
                <c:pt idx="0">
                  <c:v>44</c:v>
                </c:pt>
                <c:pt idx="1">
                  <c:v>29</c:v>
                </c:pt>
                <c:pt idx="2">
                  <c:v>23</c:v>
                </c:pt>
                <c:pt idx="3">
                  <c:v>34</c:v>
                </c:pt>
                <c:pt idx="4">
                  <c:v>30</c:v>
                </c:pt>
                <c:pt idx="5">
                  <c:v>87</c:v>
                </c:pt>
                <c:pt idx="6">
                  <c:v>18</c:v>
                </c:pt>
                <c:pt idx="7">
                  <c:v>7</c:v>
                </c:pt>
              </c:numCache>
            </c:numRef>
          </c:val>
          <c:extLst>
            <c:ext xmlns:c16="http://schemas.microsoft.com/office/drawing/2014/chart" uri="{C3380CC4-5D6E-409C-BE32-E72D297353CC}">
              <c16:uniqueId val="{00000000-090E-4DFE-BF94-C39D7C36691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Ģimenes ārsta reakcija</a:t>
            </a:r>
          </a:p>
        </c:rich>
      </c:tx>
      <c:overlay val="1"/>
    </c:title>
    <c:autoTitleDeleted val="0"/>
    <c:plotArea>
      <c:layout/>
      <c:barChart>
        <c:barDir val="bar"/>
        <c:grouping val="clustered"/>
        <c:varyColors val="0"/>
        <c:ser>
          <c:idx val="0"/>
          <c:order val="0"/>
          <c:tx>
            <c:v>n</c:v>
          </c:tx>
          <c:invertIfNegative val="1"/>
          <c:cat>
            <c:strRef>
              <c:f>'Pacienta ceļš un nosūtījums'!$A$18:$A$22</c:f>
              <c:strCache>
                <c:ptCount val="5"/>
                <c:pt idx="0">
                  <c:v>Jā, nekavējoties</c:v>
                </c:pt>
                <c:pt idx="1">
                  <c:v>Jā, bet tikai pēc atkārtotas vēršanās vai ar ievērojumu kāvēšanos</c:v>
                </c:pt>
                <c:pt idx="2">
                  <c:v>Nē, atteicās nosūtīt</c:v>
                </c:pt>
                <c:pt idx="3">
                  <c:v>Grūti atbildēt / neatceros</c:v>
                </c:pt>
                <c:pt idx="4">
                  <c:v>Sazinājos uzreiz ar speciālistu</c:v>
                </c:pt>
              </c:strCache>
            </c:strRef>
          </c:cat>
          <c:val>
            <c:numRef>
              <c:f>'Pacienta ceļš un nosūtījums'!$B$18:$B$22</c:f>
              <c:numCache>
                <c:formatCode>General</c:formatCode>
                <c:ptCount val="5"/>
                <c:pt idx="0">
                  <c:v>164</c:v>
                </c:pt>
                <c:pt idx="1">
                  <c:v>29</c:v>
                </c:pt>
                <c:pt idx="2">
                  <c:v>13</c:v>
                </c:pt>
                <c:pt idx="3">
                  <c:v>6</c:v>
                </c:pt>
                <c:pt idx="4">
                  <c:v>57</c:v>
                </c:pt>
              </c:numCache>
            </c:numRef>
          </c:val>
          <c:extLst>
            <c:ext xmlns:c16="http://schemas.microsoft.com/office/drawing/2014/chart" uri="{C3380CC4-5D6E-409C-BE32-E72D297353CC}">
              <c16:uniqueId val="{00000000-4803-4427-A4CE-88ECE194775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Laiks no pirmajām aizdomām līdz speciālista apmeklējumam</a:t>
            </a:r>
          </a:p>
        </c:rich>
      </c:tx>
      <c:overlay val="1"/>
    </c:title>
    <c:autoTitleDeleted val="0"/>
    <c:plotArea>
      <c:layout/>
      <c:barChart>
        <c:barDir val="bar"/>
        <c:grouping val="clustered"/>
        <c:varyColors val="0"/>
        <c:ser>
          <c:idx val="0"/>
          <c:order val="0"/>
          <c:tx>
            <c:v>n</c:v>
          </c:tx>
          <c:invertIfNegative val="1"/>
          <c:cat>
            <c:strRef>
              <c:f>'Pacienta ceļš un nosūtījums'!$A$27:$A$34</c:f>
              <c:strCache>
                <c:ptCount val="8"/>
                <c:pt idx="0">
                  <c:v>Mazāk nekā nedēļa</c:v>
                </c:pt>
                <c:pt idx="1">
                  <c:v>1-2 nedēļas</c:v>
                </c:pt>
                <c:pt idx="2">
                  <c:v>3-4 nedēļas</c:v>
                </c:pt>
                <c:pt idx="3">
                  <c:v>1-3 mēneši</c:v>
                </c:pt>
                <c:pt idx="4">
                  <c:v>Vairāk nekā 3 mēneši</c:v>
                </c:pt>
                <c:pt idx="5">
                  <c:v>Vērsos ģimenes ārsta praksē (pāriet uz nākamo jautājumu)</c:v>
                </c:pt>
                <c:pt idx="6">
                  <c:v>Sazinājos tikai ar ģimenes ārstu</c:v>
                </c:pt>
                <c:pt idx="7">
                  <c:v>Neatceros</c:v>
                </c:pt>
              </c:strCache>
            </c:strRef>
          </c:cat>
          <c:val>
            <c:numRef>
              <c:f>'Pacienta ceļš un nosūtījums'!$B$27:$B$34</c:f>
              <c:numCache>
                <c:formatCode>General</c:formatCode>
                <c:ptCount val="8"/>
                <c:pt idx="0">
                  <c:v>46</c:v>
                </c:pt>
                <c:pt idx="1">
                  <c:v>65</c:v>
                </c:pt>
                <c:pt idx="2">
                  <c:v>35</c:v>
                </c:pt>
                <c:pt idx="3">
                  <c:v>51</c:v>
                </c:pt>
                <c:pt idx="4">
                  <c:v>40</c:v>
                </c:pt>
                <c:pt idx="5">
                  <c:v>3</c:v>
                </c:pt>
                <c:pt idx="6">
                  <c:v>21</c:v>
                </c:pt>
                <c:pt idx="7">
                  <c:v>11</c:v>
                </c:pt>
              </c:numCache>
            </c:numRef>
          </c:val>
          <c:extLst>
            <c:ext xmlns:c16="http://schemas.microsoft.com/office/drawing/2014/chart" uri="{C3380CC4-5D6E-409C-BE32-E72D297353CC}">
              <c16:uniqueId val="{00000000-E413-4D20-9076-8662257065C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Speciālista reakcija</a:t>
            </a:r>
          </a:p>
        </c:rich>
      </c:tx>
      <c:overlay val="1"/>
    </c:title>
    <c:autoTitleDeleted val="0"/>
    <c:plotArea>
      <c:layout/>
      <c:barChart>
        <c:barDir val="bar"/>
        <c:grouping val="clustered"/>
        <c:varyColors val="0"/>
        <c:ser>
          <c:idx val="0"/>
          <c:order val="0"/>
          <c:tx>
            <c:v>n</c:v>
          </c:tx>
          <c:invertIfNegative val="1"/>
          <c:cat>
            <c:strRef>
              <c:f>'Pacienta ceļš un nosūtījums'!$A$39:$A$43</c:f>
              <c:strCache>
                <c:ptCount val="5"/>
                <c:pt idx="0">
                  <c:v>Jā, nekavējoties</c:v>
                </c:pt>
                <c:pt idx="1">
                  <c:v>Jā, bet tikai pēc atkārtotas vēršanās vai ar ievērojamu kavēšanos</c:v>
                </c:pt>
                <c:pt idx="2">
                  <c:v>Nē, atteicās nosūtīt</c:v>
                </c:pt>
                <c:pt idx="3">
                  <c:v>Grūti atbildēt / neatceros</c:v>
                </c:pt>
                <c:pt idx="4">
                  <c:v>Sazinājos tikai ar ģimenes ārstu</c:v>
                </c:pt>
              </c:strCache>
            </c:strRef>
          </c:cat>
          <c:val>
            <c:numRef>
              <c:f>'Pacienta ceļš un nosūtījums'!$B$39:$B$43</c:f>
              <c:numCache>
                <c:formatCode>General</c:formatCode>
                <c:ptCount val="5"/>
                <c:pt idx="0">
                  <c:v>222</c:v>
                </c:pt>
                <c:pt idx="1">
                  <c:v>24</c:v>
                </c:pt>
                <c:pt idx="2">
                  <c:v>6</c:v>
                </c:pt>
                <c:pt idx="3">
                  <c:v>7</c:v>
                </c:pt>
                <c:pt idx="4">
                  <c:v>10</c:v>
                </c:pt>
              </c:numCache>
            </c:numRef>
          </c:val>
          <c:extLst>
            <c:ext xmlns:c16="http://schemas.microsoft.com/office/drawing/2014/chart" uri="{C3380CC4-5D6E-409C-BE32-E72D297353CC}">
              <c16:uniqueId val="{00000000-68F7-4A29-92DE-FE8217651C0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Nosūtījuma nepieciešamības skaidrojums pacientam</a:t>
            </a:r>
          </a:p>
        </c:rich>
      </c:tx>
      <c:overlay val="1"/>
    </c:title>
    <c:autoTitleDeleted val="0"/>
    <c:plotArea>
      <c:layout/>
      <c:barChart>
        <c:barDir val="bar"/>
        <c:grouping val="clustered"/>
        <c:varyColors val="0"/>
        <c:ser>
          <c:idx val="0"/>
          <c:order val="0"/>
          <c:tx>
            <c:v>n</c:v>
          </c:tx>
          <c:invertIfNegative val="1"/>
          <c:cat>
            <c:strRef>
              <c:f>'Pacienta ceļš un nosūtījums'!$A$48:$A$50</c:f>
              <c:strCache>
                <c:ptCount val="3"/>
                <c:pt idx="0">
                  <c:v>Jā, pilnībā saprotami</c:v>
                </c:pt>
                <c:pt idx="1">
                  <c:v>Jā, daļēji saprotami</c:v>
                </c:pt>
                <c:pt idx="2">
                  <c:v>Nē, nesaprotami</c:v>
                </c:pt>
              </c:strCache>
            </c:strRef>
          </c:cat>
          <c:val>
            <c:numRef>
              <c:f>'Pacienta ceļš un nosūtījums'!$B$48:$B$50</c:f>
              <c:numCache>
                <c:formatCode>General</c:formatCode>
                <c:ptCount val="3"/>
                <c:pt idx="0">
                  <c:v>202</c:v>
                </c:pt>
                <c:pt idx="1">
                  <c:v>55</c:v>
                </c:pt>
                <c:pt idx="2">
                  <c:v>15</c:v>
                </c:pt>
              </c:numCache>
            </c:numRef>
          </c:val>
          <c:extLst>
            <c:ext xmlns:c16="http://schemas.microsoft.com/office/drawing/2014/chart" uri="{C3380CC4-5D6E-409C-BE32-E72D297353CC}">
              <c16:uniqueId val="{00000000-749A-485B-A410-A211AB4DDD4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Pierakstīšanās uz radioloģisko izmeklējumu</a:t>
            </a:r>
          </a:p>
        </c:rich>
      </c:tx>
      <c:overlay val="1"/>
    </c:title>
    <c:autoTitleDeleted val="0"/>
    <c:plotArea>
      <c:layout/>
      <c:barChart>
        <c:barDir val="bar"/>
        <c:grouping val="clustered"/>
        <c:varyColors val="0"/>
        <c:ser>
          <c:idx val="0"/>
          <c:order val="0"/>
          <c:tx>
            <c:v>n</c:v>
          </c:tx>
          <c:invertIfNegative val="1"/>
          <c:cat>
            <c:strRef>
              <c:f>'Radioloģijas pieejamība'!$A$6:$A$11</c:f>
              <c:strCache>
                <c:ptCount val="6"/>
                <c:pt idx="0">
                  <c:v>Ļoti viegli</c:v>
                </c:pt>
                <c:pt idx="1">
                  <c:v>Viegli</c:v>
                </c:pt>
                <c:pt idx="2">
                  <c:v>Ne viegli, ne grūti</c:v>
                </c:pt>
                <c:pt idx="3">
                  <c:v>Grūti</c:v>
                </c:pt>
                <c:pt idx="4">
                  <c:v>Ļoti grūti</c:v>
                </c:pt>
                <c:pt idx="5">
                  <c:v>Mani pierakstīja ģimenes ārsts/speciālists</c:v>
                </c:pt>
              </c:strCache>
            </c:strRef>
          </c:cat>
          <c:val>
            <c:numRef>
              <c:f>'Radioloģijas pieejamība'!$B$6:$B$11</c:f>
              <c:numCache>
                <c:formatCode>General</c:formatCode>
                <c:ptCount val="6"/>
                <c:pt idx="0">
                  <c:v>34</c:v>
                </c:pt>
                <c:pt idx="1">
                  <c:v>51</c:v>
                </c:pt>
                <c:pt idx="2">
                  <c:v>44</c:v>
                </c:pt>
                <c:pt idx="3">
                  <c:v>37</c:v>
                </c:pt>
                <c:pt idx="4">
                  <c:v>19</c:v>
                </c:pt>
                <c:pt idx="5">
                  <c:v>87</c:v>
                </c:pt>
              </c:numCache>
            </c:numRef>
          </c:val>
          <c:extLst>
            <c:ext xmlns:c16="http://schemas.microsoft.com/office/drawing/2014/chart" uri="{C3380CC4-5D6E-409C-BE32-E72D297353CC}">
              <c16:uniqueId val="{00000000-598D-4073-A151-63B51624AF4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Gaidīšanas laiks līdz radioloģiskajam izmeklējumam</a:t>
            </a:r>
          </a:p>
        </c:rich>
      </c:tx>
      <c:overlay val="1"/>
    </c:title>
    <c:autoTitleDeleted val="0"/>
    <c:plotArea>
      <c:layout/>
      <c:barChart>
        <c:barDir val="bar"/>
        <c:grouping val="clustered"/>
        <c:varyColors val="0"/>
        <c:ser>
          <c:idx val="0"/>
          <c:order val="0"/>
          <c:tx>
            <c:v>n</c:v>
          </c:tx>
          <c:invertIfNegative val="1"/>
          <c:cat>
            <c:strRef>
              <c:f>'Radioloģijas pieejamība'!$A$16:$A$21</c:f>
              <c:strCache>
                <c:ptCount val="6"/>
                <c:pt idx="0">
                  <c:v>Mazāk nekā 1 nedēļa</c:v>
                </c:pt>
                <c:pt idx="1">
                  <c:v>1–2 nedēļas</c:v>
                </c:pt>
                <c:pt idx="2">
                  <c:v>3–4 nedēļas</c:v>
                </c:pt>
                <c:pt idx="3">
                  <c:v>1–3 mēneši</c:v>
                </c:pt>
                <c:pt idx="4">
                  <c:v>Vairāk nekā 3 mēneši</c:v>
                </c:pt>
                <c:pt idx="5">
                  <c:v>Neatceros</c:v>
                </c:pt>
              </c:strCache>
            </c:strRef>
          </c:cat>
          <c:val>
            <c:numRef>
              <c:f>'Radioloģijas pieejamība'!$B$16:$B$21</c:f>
              <c:numCache>
                <c:formatCode>General</c:formatCode>
                <c:ptCount val="6"/>
                <c:pt idx="0">
                  <c:v>59</c:v>
                </c:pt>
                <c:pt idx="1">
                  <c:v>81</c:v>
                </c:pt>
                <c:pt idx="2">
                  <c:v>60</c:v>
                </c:pt>
                <c:pt idx="3">
                  <c:v>40</c:v>
                </c:pt>
                <c:pt idx="4">
                  <c:v>16</c:v>
                </c:pt>
                <c:pt idx="5">
                  <c:v>13</c:v>
                </c:pt>
              </c:numCache>
            </c:numRef>
          </c:val>
          <c:extLst>
            <c:ext xmlns:c16="http://schemas.microsoft.com/office/drawing/2014/chart" uri="{C3380CC4-5D6E-409C-BE32-E72D297353CC}">
              <c16:uniqueId val="{00000000-F021-4C00-8F9C-011B65D67E1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Apmierinātība ar gaidīšanas ilgumu</a:t>
            </a:r>
          </a:p>
        </c:rich>
      </c:tx>
      <c:overlay val="1"/>
    </c:title>
    <c:autoTitleDeleted val="0"/>
    <c:plotArea>
      <c:layout/>
      <c:barChart>
        <c:barDir val="bar"/>
        <c:grouping val="clustered"/>
        <c:varyColors val="0"/>
        <c:ser>
          <c:idx val="0"/>
          <c:order val="0"/>
          <c:tx>
            <c:v>n</c:v>
          </c:tx>
          <c:invertIfNegative val="1"/>
          <c:cat>
            <c:strRef>
              <c:f>'Radioloģijas pieejamība'!$A$26:$A$30</c:f>
              <c:strCache>
                <c:ptCount val="5"/>
                <c:pt idx="0">
                  <c:v>Ļoti apmierināts(-a)</c:v>
                </c:pt>
                <c:pt idx="1">
                  <c:v>Apmierināts(-a)</c:v>
                </c:pt>
                <c:pt idx="2">
                  <c:v>Ne apmierināts(-a), ne neapmierināts(-a)</c:v>
                </c:pt>
                <c:pt idx="3">
                  <c:v>Neapmierināts(-a)</c:v>
                </c:pt>
                <c:pt idx="4">
                  <c:v>Ļoti neapmierināts(-a)</c:v>
                </c:pt>
              </c:strCache>
            </c:strRef>
          </c:cat>
          <c:val>
            <c:numRef>
              <c:f>'Radioloģijas pieejamība'!$B$26:$B$30</c:f>
              <c:numCache>
                <c:formatCode>General</c:formatCode>
                <c:ptCount val="5"/>
                <c:pt idx="0">
                  <c:v>63</c:v>
                </c:pt>
                <c:pt idx="1">
                  <c:v>95</c:v>
                </c:pt>
                <c:pt idx="2">
                  <c:v>41</c:v>
                </c:pt>
                <c:pt idx="3">
                  <c:v>58</c:v>
                </c:pt>
                <c:pt idx="4">
                  <c:v>15</c:v>
                </c:pt>
              </c:numCache>
            </c:numRef>
          </c:val>
          <c:extLst>
            <c:ext xmlns:c16="http://schemas.microsoft.com/office/drawing/2014/chart" uri="{C3380CC4-5D6E-409C-BE32-E72D297353CC}">
              <c16:uniqueId val="{00000000-4716-4F70-B983-037B2F72F80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Radioloģiskā izmeklējuma apmaksas veids</a:t>
            </a:r>
          </a:p>
        </c:rich>
      </c:tx>
      <c:overlay val="1"/>
    </c:title>
    <c:autoTitleDeleted val="0"/>
    <c:plotArea>
      <c:layout/>
      <c:barChart>
        <c:barDir val="bar"/>
        <c:grouping val="clustered"/>
        <c:varyColors val="0"/>
        <c:ser>
          <c:idx val="0"/>
          <c:order val="0"/>
          <c:tx>
            <c:v>n</c:v>
          </c:tx>
          <c:invertIfNegative val="1"/>
          <c:cat>
            <c:strRef>
              <c:f>'Radioloģijas pieejamība'!$A$35:$A$38</c:f>
              <c:strCache>
                <c:ptCount val="4"/>
                <c:pt idx="0">
                  <c:v>Valsts apmaksātā kārtībā (kvotā)</c:v>
                </c:pt>
                <c:pt idx="1">
                  <c:v>Privātajā sektorā par maksu</c:v>
                </c:pt>
                <c:pt idx="2">
                  <c:v>Daļēji par maksu, daļēji valsts apmaksāti</c:v>
                </c:pt>
                <c:pt idx="3">
                  <c:v>Neatceros</c:v>
                </c:pt>
              </c:strCache>
            </c:strRef>
          </c:cat>
          <c:val>
            <c:numRef>
              <c:f>'Radioloģijas pieejamība'!$B$35:$B$38</c:f>
              <c:numCache>
                <c:formatCode>General</c:formatCode>
                <c:ptCount val="4"/>
                <c:pt idx="0">
                  <c:v>182</c:v>
                </c:pt>
                <c:pt idx="1">
                  <c:v>44</c:v>
                </c:pt>
                <c:pt idx="2">
                  <c:v>40</c:v>
                </c:pt>
                <c:pt idx="3">
                  <c:v>3</c:v>
                </c:pt>
              </c:numCache>
            </c:numRef>
          </c:val>
          <c:extLst>
            <c:ext xmlns:c16="http://schemas.microsoft.com/office/drawing/2014/chart" uri="{C3380CC4-5D6E-409C-BE32-E72D297353CC}">
              <c16:uniqueId val="{00000000-539B-482D-9974-C47A48ACE13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Apmierinātība pēc gaidīšanas laika</a:t>
            </a:r>
          </a:p>
        </c:rich>
      </c:tx>
      <c:overlay val="1"/>
    </c:title>
    <c:autoTitleDeleted val="0"/>
    <c:plotArea>
      <c:layout/>
      <c:barChart>
        <c:barDir val="col"/>
        <c:grouping val="stacked"/>
        <c:varyColors val="0"/>
        <c:ser>
          <c:idx val="0"/>
          <c:order val="0"/>
          <c:tx>
            <c:v>Pozitīvi</c:v>
          </c:tx>
          <c:invertIfNegative val="1"/>
          <c:cat>
            <c:strRef>
              <c:f>'Radioloģijas pieejamība'!$A$43:$A$47</c:f>
              <c:strCache>
                <c:ptCount val="5"/>
                <c:pt idx="0">
                  <c:v>Mazāk nekā 1 nedēļa</c:v>
                </c:pt>
                <c:pt idx="1">
                  <c:v>1–2 nedēļas</c:v>
                </c:pt>
                <c:pt idx="2">
                  <c:v>3–4 nedēļas</c:v>
                </c:pt>
                <c:pt idx="3">
                  <c:v>1–3 mēneši</c:v>
                </c:pt>
                <c:pt idx="4">
                  <c:v>Vairāk nekā 3 mēneši</c:v>
                </c:pt>
              </c:strCache>
            </c:strRef>
          </c:cat>
          <c:val>
            <c:numRef>
              <c:f>'Radioloģijas pieejamība'!$B$43:$B$47</c:f>
              <c:numCache>
                <c:formatCode>0.0%</c:formatCode>
                <c:ptCount val="5"/>
                <c:pt idx="0">
                  <c:v>0.94915254237288138</c:v>
                </c:pt>
                <c:pt idx="1">
                  <c:v>0.7407407407407407</c:v>
                </c:pt>
                <c:pt idx="2">
                  <c:v>0.45</c:v>
                </c:pt>
                <c:pt idx="3">
                  <c:v>0.125</c:v>
                </c:pt>
                <c:pt idx="4">
                  <c:v>6.25E-2</c:v>
                </c:pt>
              </c:numCache>
            </c:numRef>
          </c:val>
          <c:extLst>
            <c:ext xmlns:c16="http://schemas.microsoft.com/office/drawing/2014/chart" uri="{C3380CC4-5D6E-409C-BE32-E72D297353CC}">
              <c16:uniqueId val="{00000000-9F83-4981-9708-DE2B9451E4B9}"/>
            </c:ext>
          </c:extLst>
        </c:ser>
        <c:ser>
          <c:idx val="1"/>
          <c:order val="1"/>
          <c:tx>
            <c:v>Neitrāli</c:v>
          </c:tx>
          <c:invertIfNegative val="1"/>
          <c:cat>
            <c:strRef>
              <c:f>'Radioloģijas pieejamība'!$A$43:$A$47</c:f>
              <c:strCache>
                <c:ptCount val="5"/>
                <c:pt idx="0">
                  <c:v>Mazāk nekā 1 nedēļa</c:v>
                </c:pt>
                <c:pt idx="1">
                  <c:v>1–2 nedēļas</c:v>
                </c:pt>
                <c:pt idx="2">
                  <c:v>3–4 nedēļas</c:v>
                </c:pt>
                <c:pt idx="3">
                  <c:v>1–3 mēneši</c:v>
                </c:pt>
                <c:pt idx="4">
                  <c:v>Vairāk nekā 3 mēneši</c:v>
                </c:pt>
              </c:strCache>
            </c:strRef>
          </c:cat>
          <c:val>
            <c:numRef>
              <c:f>'Radioloģijas pieejamība'!$C$43:$C$47</c:f>
              <c:numCache>
                <c:formatCode>0.0%</c:formatCode>
                <c:ptCount val="5"/>
                <c:pt idx="0">
                  <c:v>1.6949152542372881E-2</c:v>
                </c:pt>
                <c:pt idx="1">
                  <c:v>0.16049382716049382</c:v>
                </c:pt>
                <c:pt idx="2">
                  <c:v>0.2</c:v>
                </c:pt>
                <c:pt idx="3">
                  <c:v>0.17499999999999999</c:v>
                </c:pt>
                <c:pt idx="4">
                  <c:v>0.125</c:v>
                </c:pt>
              </c:numCache>
            </c:numRef>
          </c:val>
          <c:extLst>
            <c:ext xmlns:c16="http://schemas.microsoft.com/office/drawing/2014/chart" uri="{C3380CC4-5D6E-409C-BE32-E72D297353CC}">
              <c16:uniqueId val="{00000001-9F83-4981-9708-DE2B9451E4B9}"/>
            </c:ext>
          </c:extLst>
        </c:ser>
        <c:ser>
          <c:idx val="2"/>
          <c:order val="2"/>
          <c:tx>
            <c:v>Negatīvi</c:v>
          </c:tx>
          <c:invertIfNegative val="1"/>
          <c:cat>
            <c:strRef>
              <c:f>'Radioloģijas pieejamība'!$A$43:$A$47</c:f>
              <c:strCache>
                <c:ptCount val="5"/>
                <c:pt idx="0">
                  <c:v>Mazāk nekā 1 nedēļa</c:v>
                </c:pt>
                <c:pt idx="1">
                  <c:v>1–2 nedēļas</c:v>
                </c:pt>
                <c:pt idx="2">
                  <c:v>3–4 nedēļas</c:v>
                </c:pt>
                <c:pt idx="3">
                  <c:v>1–3 mēneši</c:v>
                </c:pt>
                <c:pt idx="4">
                  <c:v>Vairāk nekā 3 mēneši</c:v>
                </c:pt>
              </c:strCache>
            </c:strRef>
          </c:cat>
          <c:val>
            <c:numRef>
              <c:f>'Radioloģijas pieejamība'!$D$43:$D$47</c:f>
              <c:numCache>
                <c:formatCode>0.0%</c:formatCode>
                <c:ptCount val="5"/>
                <c:pt idx="0">
                  <c:v>3.3898305084745763E-2</c:v>
                </c:pt>
                <c:pt idx="1">
                  <c:v>9.8765432098765427E-2</c:v>
                </c:pt>
                <c:pt idx="2">
                  <c:v>0.35</c:v>
                </c:pt>
                <c:pt idx="3">
                  <c:v>0.7</c:v>
                </c:pt>
                <c:pt idx="4">
                  <c:v>0.8125</c:v>
                </c:pt>
              </c:numCache>
            </c:numRef>
          </c:val>
          <c:extLst>
            <c:ext xmlns:c16="http://schemas.microsoft.com/office/drawing/2014/chart" uri="{C3380CC4-5D6E-409C-BE32-E72D297353CC}">
              <c16:uniqueId val="{00000002-9F83-4981-9708-DE2B9451E4B9}"/>
            </c:ext>
          </c:extLst>
        </c:ser>
        <c:dLbls>
          <c:showLegendKey val="0"/>
          <c:showVal val="0"/>
          <c:showCatName val="0"/>
          <c:showSerName val="0"/>
          <c:showPercent val="0"/>
          <c:showBubbleSize val="0"/>
        </c:dLbls>
        <c:gapWidth val="150"/>
        <c:overlap val="10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Informācija par sagatavošanos radioloģiskajam izmeklējumam</a:t>
            </a:r>
          </a:p>
        </c:rich>
      </c:tx>
      <c:overlay val="1"/>
    </c:title>
    <c:autoTitleDeleted val="0"/>
    <c:plotArea>
      <c:layout/>
      <c:barChart>
        <c:barDir val="bar"/>
        <c:grouping val="clustered"/>
        <c:varyColors val="0"/>
        <c:ser>
          <c:idx val="0"/>
          <c:order val="0"/>
          <c:tx>
            <c:v>n</c:v>
          </c:tx>
          <c:invertIfNegative val="1"/>
          <c:cat>
            <c:strRef>
              <c:f>'Sagatavošana un komunikācija'!$A$6:$A$9</c:f>
              <c:strCache>
                <c:ptCount val="4"/>
                <c:pt idx="0">
                  <c:v>Jā, saņēmu pilnīgu un saprotamu informāciju</c:v>
                </c:pt>
                <c:pt idx="1">
                  <c:v>Jā, bet informācija bija daļēja vai neskaidra</c:v>
                </c:pt>
                <c:pt idx="2">
                  <c:v>Nē, informāciju nesaņēmu</c:v>
                </c:pt>
                <c:pt idx="3">
                  <c:v>Sagatavošanās nebija nepieciešama</c:v>
                </c:pt>
              </c:strCache>
            </c:strRef>
          </c:cat>
          <c:val>
            <c:numRef>
              <c:f>'Sagatavošana un komunikācija'!$B$6:$B$9</c:f>
              <c:numCache>
                <c:formatCode>General</c:formatCode>
                <c:ptCount val="4"/>
                <c:pt idx="0">
                  <c:v>214</c:v>
                </c:pt>
                <c:pt idx="1">
                  <c:v>24</c:v>
                </c:pt>
                <c:pt idx="2">
                  <c:v>14</c:v>
                </c:pt>
                <c:pt idx="3">
                  <c:v>20</c:v>
                </c:pt>
              </c:numCache>
            </c:numRef>
          </c:val>
          <c:extLst>
            <c:ext xmlns:c16="http://schemas.microsoft.com/office/drawing/2014/chart" uri="{C3380CC4-5D6E-409C-BE32-E72D297353CC}">
              <c16:uniqueId val="{00000000-CDF6-4AD8-AD6E-382A03C1387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Vai personālam bija visa nepieciešamā informācija</a:t>
            </a:r>
          </a:p>
        </c:rich>
      </c:tx>
      <c:overlay val="1"/>
    </c:title>
    <c:autoTitleDeleted val="0"/>
    <c:plotArea>
      <c:layout>
        <c:manualLayout>
          <c:layoutTarget val="inner"/>
          <c:xMode val="edge"/>
          <c:yMode val="edge"/>
          <c:x val="0.4236544828203293"/>
          <c:y val="0"/>
          <c:w val="0.54413680356716776"/>
          <c:h val="0.83847825473428728"/>
        </c:manualLayout>
      </c:layout>
      <c:barChart>
        <c:barDir val="bar"/>
        <c:grouping val="clustered"/>
        <c:varyColors val="0"/>
        <c:ser>
          <c:idx val="0"/>
          <c:order val="0"/>
          <c:tx>
            <c:v>n</c:v>
          </c:tx>
          <c:invertIfNegative val="1"/>
          <c:cat>
            <c:strRef>
              <c:f>'Sagatavošana un komunikācija'!$A$14:$A$16</c:f>
              <c:strCache>
                <c:ptCount val="3"/>
                <c:pt idx="0">
                  <c:v>Jā, šķita, ka viņiem bija visa informācija</c:v>
                </c:pt>
                <c:pt idx="1">
                  <c:v>Neesmu drošs(-a)</c:v>
                </c:pt>
                <c:pt idx="2">
                  <c:v>Nē, šķita, ka informācija trūka</c:v>
                </c:pt>
              </c:strCache>
            </c:strRef>
          </c:cat>
          <c:val>
            <c:numRef>
              <c:f>'Sagatavošana un komunikācija'!$B$14:$B$16</c:f>
              <c:numCache>
                <c:formatCode>General</c:formatCode>
                <c:ptCount val="3"/>
                <c:pt idx="0">
                  <c:v>222</c:v>
                </c:pt>
                <c:pt idx="1">
                  <c:v>38</c:v>
                </c:pt>
                <c:pt idx="2">
                  <c:v>12</c:v>
                </c:pt>
              </c:numCache>
            </c:numRef>
          </c:val>
          <c:extLst>
            <c:ext xmlns:c16="http://schemas.microsoft.com/office/drawing/2014/chart" uri="{C3380CC4-5D6E-409C-BE32-E72D297353CC}">
              <c16:uniqueId val="{00000000-66A3-48BF-8D09-C6FDFE13706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Procedūras skaidrojums pacientam</a:t>
            </a:r>
          </a:p>
        </c:rich>
      </c:tx>
      <c:overlay val="1"/>
    </c:title>
    <c:autoTitleDeleted val="0"/>
    <c:plotArea>
      <c:layout/>
      <c:barChart>
        <c:barDir val="bar"/>
        <c:grouping val="clustered"/>
        <c:varyColors val="0"/>
        <c:ser>
          <c:idx val="0"/>
          <c:order val="0"/>
          <c:tx>
            <c:v>n</c:v>
          </c:tx>
          <c:invertIfNegative val="1"/>
          <c:cat>
            <c:strRef>
              <c:f>'Sagatavošana un komunikācija'!$A$21:$A$25</c:f>
              <c:strCache>
                <c:ptCount val="5"/>
                <c:pt idx="0">
                  <c:v>Jā, pilnībā saprotami</c:v>
                </c:pt>
                <c:pt idx="1">
                  <c:v>Jā, daļēji saprotami</c:v>
                </c:pt>
                <c:pt idx="2">
                  <c:v>Jā, bet neko nesapratu</c:v>
                </c:pt>
                <c:pt idx="3">
                  <c:v>Nē, nepaskaidroja</c:v>
                </c:pt>
                <c:pt idx="4">
                  <c:v>Paskaidrojums nebija nepieciešams</c:v>
                </c:pt>
              </c:strCache>
            </c:strRef>
          </c:cat>
          <c:val>
            <c:numRef>
              <c:f>'Sagatavošana un komunikācija'!$B$21:$B$25</c:f>
              <c:numCache>
                <c:formatCode>General</c:formatCode>
                <c:ptCount val="5"/>
                <c:pt idx="0">
                  <c:v>204</c:v>
                </c:pt>
                <c:pt idx="1">
                  <c:v>37</c:v>
                </c:pt>
                <c:pt idx="2">
                  <c:v>7</c:v>
                </c:pt>
                <c:pt idx="3">
                  <c:v>16</c:v>
                </c:pt>
                <c:pt idx="4">
                  <c:v>8</c:v>
                </c:pt>
              </c:numCache>
            </c:numRef>
          </c:val>
          <c:extLst>
            <c:ext xmlns:c16="http://schemas.microsoft.com/office/drawing/2014/chart" uri="{C3380CC4-5D6E-409C-BE32-E72D297353CC}">
              <c16:uniqueId val="{00000000-53B6-426B-8909-907D4C31EA6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Radioloģijas personāla iejūtības vērtējums</a:t>
            </a:r>
          </a:p>
        </c:rich>
      </c:tx>
      <c:overlay val="1"/>
    </c:title>
    <c:autoTitleDeleted val="0"/>
    <c:plotArea>
      <c:layout/>
      <c:barChart>
        <c:barDir val="col"/>
        <c:grouping val="clustered"/>
        <c:varyColors val="0"/>
        <c:ser>
          <c:idx val="0"/>
          <c:order val="0"/>
          <c:tx>
            <c:v>n</c:v>
          </c:tx>
          <c:invertIfNegative val="1"/>
          <c:cat>
            <c:numRef>
              <c:f>'Sagatavošana un komunikācija'!$A$30:$A$39</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'Sagatavošana un komunikācija'!$B$30:$B$39</c:f>
              <c:numCache>
                <c:formatCode>General</c:formatCode>
                <c:ptCount val="10"/>
                <c:pt idx="0">
                  <c:v>6</c:v>
                </c:pt>
                <c:pt idx="1">
                  <c:v>0</c:v>
                </c:pt>
                <c:pt idx="2">
                  <c:v>3</c:v>
                </c:pt>
                <c:pt idx="3">
                  <c:v>4</c:v>
                </c:pt>
                <c:pt idx="4">
                  <c:v>18</c:v>
                </c:pt>
                <c:pt idx="5">
                  <c:v>15</c:v>
                </c:pt>
                <c:pt idx="6">
                  <c:v>22</c:v>
                </c:pt>
                <c:pt idx="7">
                  <c:v>43</c:v>
                </c:pt>
                <c:pt idx="8">
                  <c:v>68</c:v>
                </c:pt>
                <c:pt idx="9">
                  <c:v>93</c:v>
                </c:pt>
              </c:numCache>
            </c:numRef>
          </c:val>
          <c:extLst>
            <c:ext xmlns:c16="http://schemas.microsoft.com/office/drawing/2014/chart" uri="{C3380CC4-5D6E-409C-BE32-E72D297353CC}">
              <c16:uniqueId val="{00000000-6C73-44C7-8921-C7B0F217269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Apmierinātība ar izmeklējuma rezultātu gaidīšanas laiku</a:t>
            </a:r>
          </a:p>
        </c:rich>
      </c:tx>
      <c:overlay val="1"/>
    </c:title>
    <c:autoTitleDeleted val="0"/>
    <c:plotArea>
      <c:layout/>
      <c:barChart>
        <c:barDir val="bar"/>
        <c:grouping val="clustered"/>
        <c:varyColors val="0"/>
        <c:ser>
          <c:idx val="0"/>
          <c:order val="0"/>
          <c:tx>
            <c:v>n</c:v>
          </c:tx>
          <c:invertIfNegative val="1"/>
          <c:cat>
            <c:strRef>
              <c:f>'Rezultātu pieejamība'!$A$6:$A$10</c:f>
              <c:strCache>
                <c:ptCount val="5"/>
                <c:pt idx="0">
                  <c:v>Ļoti apmierināts(-a)</c:v>
                </c:pt>
                <c:pt idx="1">
                  <c:v>Apmierināts(-a)</c:v>
                </c:pt>
                <c:pt idx="2">
                  <c:v>Ne apmierināts(-a), ne neapmierināts(-a)</c:v>
                </c:pt>
                <c:pt idx="3">
                  <c:v>Neapmierināts(-a)</c:v>
                </c:pt>
                <c:pt idx="4">
                  <c:v>Ļoti neapmierināts(-a)</c:v>
                </c:pt>
              </c:strCache>
            </c:strRef>
          </c:cat>
          <c:val>
            <c:numRef>
              <c:f>'Rezultātu pieejamība'!$B$6:$B$10</c:f>
              <c:numCache>
                <c:formatCode>General</c:formatCode>
                <c:ptCount val="5"/>
                <c:pt idx="0">
                  <c:v>30</c:v>
                </c:pt>
                <c:pt idx="1">
                  <c:v>150</c:v>
                </c:pt>
                <c:pt idx="2">
                  <c:v>47</c:v>
                </c:pt>
                <c:pt idx="3">
                  <c:v>35</c:v>
                </c:pt>
                <c:pt idx="4">
                  <c:v>10</c:v>
                </c:pt>
              </c:numCache>
            </c:numRef>
          </c:val>
          <c:extLst>
            <c:ext xmlns:c16="http://schemas.microsoft.com/office/drawing/2014/chart" uri="{C3380CC4-5D6E-409C-BE32-E72D297353CC}">
              <c16:uniqueId val="{00000000-E19B-475B-AC73-52A706CA929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Izmeklējuma rezultātu pieejamība ārstam</a:t>
            </a:r>
          </a:p>
        </c:rich>
      </c:tx>
      <c:overlay val="1"/>
    </c:title>
    <c:autoTitleDeleted val="0"/>
    <c:plotArea>
      <c:layout/>
      <c:barChart>
        <c:barDir val="bar"/>
        <c:grouping val="clustered"/>
        <c:varyColors val="0"/>
        <c:ser>
          <c:idx val="0"/>
          <c:order val="0"/>
          <c:tx>
            <c:v>n</c:v>
          </c:tx>
          <c:invertIfNegative val="1"/>
          <c:cat>
            <c:strRef>
              <c:f>'Rezultātu pieejamība'!$A$15:$A$19</c:f>
              <c:strCache>
                <c:ptCount val="5"/>
                <c:pt idx="0">
                  <c:v>Jā, viss bija pieejams</c:v>
                </c:pt>
                <c:pt idx="1">
                  <c:v>Daļa rezultātu bija pieejama, daļa – nē</c:v>
                </c:pt>
                <c:pt idx="2">
                  <c:v>Nē, man pašam(-ai) bija jānodrošina rezultātu (piem., diska) nogādāšana ārstam</c:v>
                </c:pt>
                <c:pt idx="3">
                  <c:v>Nē, man bija jāgaida, kamēr tos atradīs vai atsūtīs</c:v>
                </c:pt>
                <c:pt idx="4">
                  <c:v>Neesmu drošs(-a) / Vēl neesmu bijis(-usi) pie nākamā ārsta</c:v>
                </c:pt>
              </c:strCache>
            </c:strRef>
          </c:cat>
          <c:val>
            <c:numRef>
              <c:f>'Rezultātu pieejamība'!$B$15:$B$19</c:f>
              <c:numCache>
                <c:formatCode>General</c:formatCode>
                <c:ptCount val="5"/>
                <c:pt idx="0">
                  <c:v>224</c:v>
                </c:pt>
                <c:pt idx="1">
                  <c:v>33</c:v>
                </c:pt>
                <c:pt idx="2">
                  <c:v>8</c:v>
                </c:pt>
                <c:pt idx="3">
                  <c:v>5</c:v>
                </c:pt>
                <c:pt idx="4">
                  <c:v>2</c:v>
                </c:pt>
              </c:numCache>
            </c:numRef>
          </c:val>
          <c:extLst>
            <c:ext xmlns:c16="http://schemas.microsoft.com/office/drawing/2014/chart" uri="{C3380CC4-5D6E-409C-BE32-E72D297353CC}">
              <c16:uniqueId val="{00000000-063F-45CF-BDF6-295212B52A2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Kā speciālists iepazinās ar izmeklējuma rezultātiem</a:t>
            </a:r>
          </a:p>
        </c:rich>
      </c:tx>
      <c:overlay val="1"/>
    </c:title>
    <c:autoTitleDeleted val="0"/>
    <c:plotArea>
      <c:layout/>
      <c:barChart>
        <c:barDir val="bar"/>
        <c:grouping val="clustered"/>
        <c:varyColors val="0"/>
        <c:ser>
          <c:idx val="0"/>
          <c:order val="0"/>
          <c:tx>
            <c:v>n</c:v>
          </c:tx>
          <c:invertIfNegative val="1"/>
          <c:cat>
            <c:strRef>
              <c:f>'Rezultātu pieejamība'!$A$24:$A$26</c:f>
              <c:strCache>
                <c:ptCount val="3"/>
                <c:pt idx="0">
                  <c:v>Speciālists bija iepriekš iepazinies ar maniem izmeklējuma rezultātiem</c:v>
                </c:pt>
                <c:pt idx="1">
                  <c:v>Speciālists izskatīja izmeklējuma attēlus/aprakstu manas vizītes laikā</c:v>
                </c:pt>
                <c:pt idx="2">
                  <c:v>Nezinu / neatceros</c:v>
                </c:pt>
              </c:strCache>
            </c:strRef>
          </c:cat>
          <c:val>
            <c:numRef>
              <c:f>'Rezultātu pieejamība'!$B$24:$B$26</c:f>
              <c:numCache>
                <c:formatCode>General</c:formatCode>
                <c:ptCount val="3"/>
                <c:pt idx="0">
                  <c:v>104</c:v>
                </c:pt>
                <c:pt idx="1">
                  <c:v>150</c:v>
                </c:pt>
                <c:pt idx="2">
                  <c:v>15</c:v>
                </c:pt>
              </c:numCache>
            </c:numRef>
          </c:val>
          <c:extLst>
            <c:ext xmlns:c16="http://schemas.microsoft.com/office/drawing/2014/chart" uri="{C3380CC4-5D6E-409C-BE32-E72D297353CC}">
              <c16:uniqueId val="{00000000-1E36-4D20-AA2B-FF6C39309D5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Izmeklējuma rezultātu skaidrojums pacientam</a:t>
            </a:r>
          </a:p>
        </c:rich>
      </c:tx>
      <c:overlay val="1"/>
    </c:title>
    <c:autoTitleDeleted val="0"/>
    <c:plotArea>
      <c:layout/>
      <c:barChart>
        <c:barDir val="bar"/>
        <c:grouping val="clustered"/>
        <c:varyColors val="0"/>
        <c:ser>
          <c:idx val="0"/>
          <c:order val="0"/>
          <c:tx>
            <c:v>n</c:v>
          </c:tx>
          <c:invertIfNegative val="1"/>
          <c:cat>
            <c:strRef>
              <c:f>'Rezultātu pieejamība'!$A$31:$A$34</c:f>
              <c:strCache>
                <c:ptCount val="4"/>
                <c:pt idx="0">
                  <c:v>Jā, pilnībā saprotami</c:v>
                </c:pt>
                <c:pt idx="1">
                  <c:v>Jā, daļēji saprotami</c:v>
                </c:pt>
                <c:pt idx="2">
                  <c:v>Nē, es nesapratu skaidrojumu</c:v>
                </c:pt>
                <c:pt idx="3">
                  <c:v>Man nesniedza paskaidrojumu, bet es to vēlētos</c:v>
                </c:pt>
              </c:strCache>
            </c:strRef>
          </c:cat>
          <c:val>
            <c:numRef>
              <c:f>'Rezultātu pieejamība'!$B$31:$B$34</c:f>
              <c:numCache>
                <c:formatCode>General</c:formatCode>
                <c:ptCount val="4"/>
                <c:pt idx="0">
                  <c:v>145</c:v>
                </c:pt>
                <c:pt idx="1">
                  <c:v>99</c:v>
                </c:pt>
                <c:pt idx="2">
                  <c:v>15</c:v>
                </c:pt>
                <c:pt idx="3">
                  <c:v>13</c:v>
                </c:pt>
              </c:numCache>
            </c:numRef>
          </c:val>
          <c:extLst>
            <c:ext xmlns:c16="http://schemas.microsoft.com/office/drawing/2014/chart" uri="{C3380CC4-5D6E-409C-BE32-E72D297353CC}">
              <c16:uniqueId val="{00000000-07AD-4D39-AA46-1479FA3F931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Atkārtotu radioloģisko izmeklējumu pieredze</a:t>
            </a:r>
          </a:p>
        </c:rich>
      </c:tx>
      <c:overlay val="1"/>
    </c:title>
    <c:autoTitleDeleted val="0"/>
    <c:plotArea>
      <c:layout/>
      <c:barChart>
        <c:barDir val="bar"/>
        <c:grouping val="clustered"/>
        <c:varyColors val="0"/>
        <c:ser>
          <c:idx val="0"/>
          <c:order val="0"/>
          <c:tx>
            <c:v>n</c:v>
          </c:tx>
          <c:invertIfNegative val="1"/>
          <c:cat>
            <c:strRef>
              <c:f>'Atkārtoti izmeklējumi'!$A$6:$A$10</c:f>
              <c:strCache>
                <c:ptCount val="5"/>
                <c:pt idx="0">
                  <c:v>Nē, man nebija šādas pieredzes</c:v>
                </c:pt>
                <c:pt idx="1">
                  <c:v>Jā, vienu reizi</c:v>
                </c:pt>
                <c:pt idx="2">
                  <c:v>Jā, vairākas reizes</c:v>
                </c:pt>
                <c:pt idx="3">
                  <c:v>Jā, speciālists lūdza izmeklējumu pārtaisīt konkrētajā ārstniecības iestādē</c:v>
                </c:pt>
                <c:pt idx="4">
                  <c:v>Neesmu drošs(-a)</c:v>
                </c:pt>
              </c:strCache>
            </c:strRef>
          </c:cat>
          <c:val>
            <c:numRef>
              <c:f>'Atkārtoti izmeklējumi'!$B$6:$B$10</c:f>
              <c:numCache>
                <c:formatCode>General</c:formatCode>
                <c:ptCount val="5"/>
                <c:pt idx="0">
                  <c:v>219</c:v>
                </c:pt>
                <c:pt idx="1">
                  <c:v>29</c:v>
                </c:pt>
                <c:pt idx="2">
                  <c:v>11</c:v>
                </c:pt>
                <c:pt idx="3">
                  <c:v>10</c:v>
                </c:pt>
                <c:pt idx="4">
                  <c:v>3</c:v>
                </c:pt>
              </c:numCache>
            </c:numRef>
          </c:val>
          <c:extLst>
            <c:ext xmlns:c16="http://schemas.microsoft.com/office/drawing/2014/chart" uri="{C3380CC4-5D6E-409C-BE32-E72D297353CC}">
              <c16:uniqueId val="{00000000-CE2E-42C9-861F-0E5B7CC602F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Aprūpes vērtējums pēc atkārtotu izmeklējumu pieredzes</a:t>
            </a:r>
          </a:p>
        </c:rich>
      </c:tx>
      <c:overlay val="1"/>
    </c:title>
    <c:autoTitleDeleted val="0"/>
    <c:plotArea>
      <c:layout/>
      <c:barChart>
        <c:barDir val="bar"/>
        <c:grouping val="clustered"/>
        <c:varyColors val="0"/>
        <c:ser>
          <c:idx val="0"/>
          <c:order val="0"/>
          <c:tx>
            <c:v>n</c:v>
          </c:tx>
          <c:invertIfNegative val="1"/>
          <c:cat>
            <c:strRef>
              <c:f>'Atkārtoti izmeklējumi'!$A$15:$A$19</c:f>
              <c:strCache>
                <c:ptCount val="5"/>
                <c:pt idx="0">
                  <c:v>Nē, man nebija šādas pieredzes</c:v>
                </c:pt>
                <c:pt idx="1">
                  <c:v>Jā, vienu reizi</c:v>
                </c:pt>
                <c:pt idx="2">
                  <c:v>Jā, vairākas reizes</c:v>
                </c:pt>
                <c:pt idx="3">
                  <c:v>Jā, speciālists lūdza izmeklējumu pārtaisīt konkrētajā ārstniecības iestādē</c:v>
                </c:pt>
                <c:pt idx="4">
                  <c:v>Neesmu drošs(-a)</c:v>
                </c:pt>
              </c:strCache>
            </c:strRef>
          </c:cat>
          <c:val>
            <c:numRef>
              <c:f>'Atkārtoti izmeklējumi'!$B$15:$B$19</c:f>
              <c:numCache>
                <c:formatCode>General</c:formatCode>
                <c:ptCount val="5"/>
                <c:pt idx="0">
                  <c:v>219</c:v>
                </c:pt>
                <c:pt idx="1">
                  <c:v>29</c:v>
                </c:pt>
                <c:pt idx="2">
                  <c:v>11</c:v>
                </c:pt>
                <c:pt idx="3">
                  <c:v>10</c:v>
                </c:pt>
                <c:pt idx="4">
                  <c:v>3</c:v>
                </c:pt>
              </c:numCache>
            </c:numRef>
          </c:val>
          <c:extLst>
            <c:ext xmlns:c16="http://schemas.microsoft.com/office/drawing/2014/chart" uri="{C3380CC4-5D6E-409C-BE32-E72D297353CC}">
              <c16:uniqueId val="{00000000-80EA-40EC-85C2-D6EF43440AE6}"/>
            </c:ext>
          </c:extLst>
        </c:ser>
        <c:ser>
          <c:idx val="1"/>
          <c:order val="1"/>
          <c:tx>
            <c:v>Vidējais aprūpes vērtējums</c:v>
          </c:tx>
          <c:invertIfNegative val="1"/>
          <c:cat>
            <c:strRef>
              <c:f>'Atkārtoti izmeklējumi'!$A$15:$A$19</c:f>
              <c:strCache>
                <c:ptCount val="5"/>
                <c:pt idx="0">
                  <c:v>Nē, man nebija šādas pieredzes</c:v>
                </c:pt>
                <c:pt idx="1">
                  <c:v>Jā, vienu reizi</c:v>
                </c:pt>
                <c:pt idx="2">
                  <c:v>Jā, vairākas reizes</c:v>
                </c:pt>
                <c:pt idx="3">
                  <c:v>Jā, speciālists lūdza izmeklējumu pārtaisīt konkrētajā ārstniecības iestādē</c:v>
                </c:pt>
                <c:pt idx="4">
                  <c:v>Neesmu drošs(-a)</c:v>
                </c:pt>
              </c:strCache>
            </c:strRef>
          </c:cat>
          <c:val>
            <c:numRef>
              <c:f>'Atkārtoti izmeklējumi'!$C$15:$C$19</c:f>
              <c:numCache>
                <c:formatCode>0.0</c:formatCode>
                <c:ptCount val="5"/>
                <c:pt idx="0">
                  <c:v>7.2100456621004563</c:v>
                </c:pt>
                <c:pt idx="1">
                  <c:v>7.3103448275862073</c:v>
                </c:pt>
                <c:pt idx="2">
                  <c:v>5.7272727272727275</c:v>
                </c:pt>
                <c:pt idx="3">
                  <c:v>6.4</c:v>
                </c:pt>
                <c:pt idx="4">
                  <c:v>6.333333333333333</c:v>
                </c:pt>
              </c:numCache>
            </c:numRef>
          </c:val>
          <c:extLst>
            <c:ext xmlns:c16="http://schemas.microsoft.com/office/drawing/2014/chart" uri="{C3380CC4-5D6E-409C-BE32-E72D297353CC}">
              <c16:uniqueId val="{00000001-80EA-40EC-85C2-D6EF43440AE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Atbalsta personas iespēja</a:t>
            </a:r>
          </a:p>
        </c:rich>
      </c:tx>
      <c:overlay val="1"/>
    </c:title>
    <c:autoTitleDeleted val="0"/>
    <c:plotArea>
      <c:layout/>
      <c:barChart>
        <c:barDir val="bar"/>
        <c:grouping val="clustered"/>
        <c:varyColors val="0"/>
        <c:ser>
          <c:idx val="0"/>
          <c:order val="0"/>
          <c:tx>
            <c:v>n</c:v>
          </c:tx>
          <c:invertIfNegative val="1"/>
          <c:cat>
            <c:strRef>
              <c:f>'Diagnozes paziņošana'!$A$6:$A$9</c:f>
              <c:strCache>
                <c:ptCount val="4"/>
                <c:pt idx="0">
                  <c:v>Jā, man piedāvāja šādu iespēju</c:v>
                </c:pt>
                <c:pt idx="1">
                  <c:v>Nē, man nepiedāvāja šādu iespēju</c:v>
                </c:pt>
                <c:pt idx="2">
                  <c:v>Nē, man īpaši norādīja, ka neviens nevar būt klāt</c:v>
                </c:pt>
                <c:pt idx="3">
                  <c:v>Diagnozi uzzināju pa tālruni vai e-pastā</c:v>
                </c:pt>
              </c:strCache>
            </c:strRef>
          </c:cat>
          <c:val>
            <c:numRef>
              <c:f>'Diagnozes paziņošana'!$B$6:$B$9</c:f>
              <c:numCache>
                <c:formatCode>General</c:formatCode>
                <c:ptCount val="4"/>
                <c:pt idx="0">
                  <c:v>58</c:v>
                </c:pt>
                <c:pt idx="1">
                  <c:v>186</c:v>
                </c:pt>
                <c:pt idx="2">
                  <c:v>4</c:v>
                </c:pt>
                <c:pt idx="3">
                  <c:v>24</c:v>
                </c:pt>
              </c:numCache>
            </c:numRef>
          </c:val>
          <c:extLst>
            <c:ext xmlns:c16="http://schemas.microsoft.com/office/drawing/2014/chart" uri="{C3380CC4-5D6E-409C-BE32-E72D297353CC}">
              <c16:uniqueId val="{00000000-1812-4E69-9D17-131EDE58784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Pozitīvs diagnozes paziņošanas vērtējums</a:t>
            </a:r>
          </a:p>
        </c:rich>
      </c:tx>
      <c:overlay val="1"/>
    </c:title>
    <c:autoTitleDeleted val="0"/>
    <c:plotArea>
      <c:layout/>
      <c:barChart>
        <c:barDir val="bar"/>
        <c:grouping val="clustered"/>
        <c:varyColors val="0"/>
        <c:ser>
          <c:idx val="0"/>
          <c:order val="0"/>
          <c:tx>
            <c:v>Atbilžu skaits</c:v>
          </c:tx>
          <c:invertIfNegative val="1"/>
          <c:cat>
            <c:strRef>
              <c:f>'Diagnozes paziņošana'!$A$14:$A$17</c:f>
              <c:strCache>
                <c:ptCount val="4"/>
                <c:pt idx="0">
                  <c:v>Diagnoze izskaidrota saprotami un pietiekami detalizēti</c:v>
                </c:pt>
                <c:pt idx="1">
                  <c:v>Diagnoze paziņota iejūtīgi</c:v>
                </c:pt>
                <c:pt idx="2">
                  <c:v>Dota iespēja uzdot jautājumus</c:v>
                </c:pt>
                <c:pt idx="3">
                  <c:v>Nodrošināts privātums</c:v>
                </c:pt>
              </c:strCache>
            </c:strRef>
          </c:cat>
          <c:val>
            <c:numRef>
              <c:f>'Diagnozes paziņošana'!$B$14:$B$17</c:f>
              <c:numCache>
                <c:formatCode>General</c:formatCode>
                <c:ptCount val="4"/>
                <c:pt idx="0">
                  <c:v>269</c:v>
                </c:pt>
                <c:pt idx="1">
                  <c:v>272</c:v>
                </c:pt>
                <c:pt idx="2">
                  <c:v>272</c:v>
                </c:pt>
                <c:pt idx="3">
                  <c:v>272</c:v>
                </c:pt>
              </c:numCache>
            </c:numRef>
          </c:val>
          <c:extLst>
            <c:ext xmlns:c16="http://schemas.microsoft.com/office/drawing/2014/chart" uri="{C3380CC4-5D6E-409C-BE32-E72D297353CC}">
              <c16:uniqueId val="{00000000-2055-469A-B300-5D33F418928E}"/>
            </c:ext>
          </c:extLst>
        </c:ser>
        <c:ser>
          <c:idx val="1"/>
          <c:order val="1"/>
          <c:tx>
            <c:v>Pozitīvi (n)</c:v>
          </c:tx>
          <c:invertIfNegative val="1"/>
          <c:cat>
            <c:strRef>
              <c:f>'Diagnozes paziņošana'!$A$14:$A$17</c:f>
              <c:strCache>
                <c:ptCount val="4"/>
                <c:pt idx="0">
                  <c:v>Diagnoze izskaidrota saprotami un pietiekami detalizēti</c:v>
                </c:pt>
                <c:pt idx="1">
                  <c:v>Diagnoze paziņota iejūtīgi</c:v>
                </c:pt>
                <c:pt idx="2">
                  <c:v>Dota iespēja uzdot jautājumus</c:v>
                </c:pt>
                <c:pt idx="3">
                  <c:v>Nodrošināts privātums</c:v>
                </c:pt>
              </c:strCache>
            </c:strRef>
          </c:cat>
          <c:val>
            <c:numRef>
              <c:f>'Diagnozes paziņošana'!$C$14:$C$17</c:f>
              <c:numCache>
                <c:formatCode>General</c:formatCode>
                <c:ptCount val="4"/>
                <c:pt idx="0">
                  <c:v>217</c:v>
                </c:pt>
                <c:pt idx="1">
                  <c:v>201</c:v>
                </c:pt>
                <c:pt idx="2">
                  <c:v>234</c:v>
                </c:pt>
                <c:pt idx="3">
                  <c:v>234</c:v>
                </c:pt>
              </c:numCache>
            </c:numRef>
          </c:val>
          <c:extLst>
            <c:ext xmlns:c16="http://schemas.microsoft.com/office/drawing/2014/chart" uri="{C3380CC4-5D6E-409C-BE32-E72D297353CC}">
              <c16:uniqueId val="{00000001-2055-469A-B300-5D33F418928E}"/>
            </c:ext>
          </c:extLst>
        </c:ser>
        <c:ser>
          <c:idx val="2"/>
          <c:order val="2"/>
          <c:tx>
            <c:v>Pozitīvi (%)</c:v>
          </c:tx>
          <c:invertIfNegative val="1"/>
          <c:cat>
            <c:strRef>
              <c:f>'Diagnozes paziņošana'!$A$14:$A$17</c:f>
              <c:strCache>
                <c:ptCount val="4"/>
                <c:pt idx="0">
                  <c:v>Diagnoze izskaidrota saprotami un pietiekami detalizēti</c:v>
                </c:pt>
                <c:pt idx="1">
                  <c:v>Diagnoze paziņota iejūtīgi</c:v>
                </c:pt>
                <c:pt idx="2">
                  <c:v>Dota iespēja uzdot jautājumus</c:v>
                </c:pt>
                <c:pt idx="3">
                  <c:v>Nodrošināts privātums</c:v>
                </c:pt>
              </c:strCache>
            </c:strRef>
          </c:cat>
          <c:val>
            <c:numRef>
              <c:f>'Diagnozes paziņošana'!$D$14:$D$17</c:f>
              <c:numCache>
                <c:formatCode>0.0%</c:formatCode>
                <c:ptCount val="4"/>
                <c:pt idx="0">
                  <c:v>0.80669144981412644</c:v>
                </c:pt>
                <c:pt idx="1">
                  <c:v>0.73897058823529416</c:v>
                </c:pt>
                <c:pt idx="2">
                  <c:v>0.86029411764705888</c:v>
                </c:pt>
                <c:pt idx="3">
                  <c:v>0.86029411764705888</c:v>
                </c:pt>
              </c:numCache>
            </c:numRef>
          </c:val>
          <c:extLst>
            <c:ext xmlns:c16="http://schemas.microsoft.com/office/drawing/2014/chart" uri="{C3380CC4-5D6E-409C-BE32-E72D297353CC}">
              <c16:uniqueId val="{00000002-2055-469A-B300-5D33F418928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Pacienta sajūta diagnozes saņemšanas laikā</a:t>
            </a:r>
          </a:p>
        </c:rich>
      </c:tx>
      <c:overlay val="1"/>
    </c:title>
    <c:autoTitleDeleted val="0"/>
    <c:plotArea>
      <c:layout/>
      <c:barChart>
        <c:barDir val="bar"/>
        <c:grouping val="clustered"/>
        <c:varyColors val="0"/>
        <c:ser>
          <c:idx val="0"/>
          <c:order val="0"/>
          <c:tx>
            <c:v>n</c:v>
          </c:tx>
          <c:invertIfNegative val="1"/>
          <c:cat>
            <c:strRef>
              <c:f>'Diagnozes paziņošana'!$A$22:$A$25</c:f>
              <c:strCache>
                <c:ptCount val="4"/>
                <c:pt idx="0">
                  <c:v>Ārsta iesaiste un ieinteresētība</c:v>
                </c:pt>
                <c:pt idx="1">
                  <c:v>Īsas un formālas atbildes</c:v>
                </c:pt>
                <c:pt idx="2">
                  <c:v>Vienaldzība vai atturība</c:v>
                </c:pt>
                <c:pt idx="3">
                  <c:v>Cita individuāli aprakstīta pieredze</c:v>
                </c:pt>
              </c:strCache>
            </c:strRef>
          </c:cat>
          <c:val>
            <c:numRef>
              <c:f>'Diagnozes paziņošana'!$B$22:$B$25</c:f>
              <c:numCache>
                <c:formatCode>General</c:formatCode>
                <c:ptCount val="4"/>
                <c:pt idx="0">
                  <c:v>165</c:v>
                </c:pt>
                <c:pt idx="1">
                  <c:v>63</c:v>
                </c:pt>
                <c:pt idx="2">
                  <c:v>20</c:v>
                </c:pt>
                <c:pt idx="3">
                  <c:v>21</c:v>
                </c:pt>
              </c:numCache>
            </c:numRef>
          </c:val>
          <c:extLst>
            <c:ext xmlns:c16="http://schemas.microsoft.com/office/drawing/2014/chart" uri="{C3380CC4-5D6E-409C-BE32-E72D297353CC}">
              <c16:uniqueId val="{00000000-4B35-4795-B077-4BF05FE2FAD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Ārstēšanas iespēju skaidrojums</a:t>
            </a:r>
          </a:p>
        </c:rich>
      </c:tx>
      <c:overlay val="1"/>
    </c:title>
    <c:autoTitleDeleted val="0"/>
    <c:plotArea>
      <c:layout/>
      <c:barChart>
        <c:barDir val="bar"/>
        <c:grouping val="clustered"/>
        <c:varyColors val="0"/>
        <c:ser>
          <c:idx val="0"/>
          <c:order val="0"/>
          <c:tx>
            <c:v>n</c:v>
          </c:tx>
          <c:invertIfNegative val="1"/>
          <c:cat>
            <c:strRef>
              <c:f>'Ārstēšana un atbalsts'!$A$6:$A$9</c:f>
              <c:strCache>
                <c:ptCount val="4"/>
                <c:pt idx="0">
                  <c:v>Jā, pilnībā saprotami</c:v>
                </c:pt>
                <c:pt idx="1">
                  <c:v>Jā, daļēji saprotami</c:v>
                </c:pt>
                <c:pt idx="2">
                  <c:v>Nē, nesaprotami</c:v>
                </c:pt>
                <c:pt idx="3">
                  <c:v>Man nebija dažādu ārstēšanas iespēju</c:v>
                </c:pt>
              </c:strCache>
            </c:strRef>
          </c:cat>
          <c:val>
            <c:numRef>
              <c:f>'Ārstēšana un atbalsts'!$B$6:$B$9</c:f>
              <c:numCache>
                <c:formatCode>General</c:formatCode>
                <c:ptCount val="4"/>
                <c:pt idx="0">
                  <c:v>143</c:v>
                </c:pt>
                <c:pt idx="1">
                  <c:v>88</c:v>
                </c:pt>
                <c:pt idx="2">
                  <c:v>21</c:v>
                </c:pt>
                <c:pt idx="3">
                  <c:v>20</c:v>
                </c:pt>
              </c:numCache>
            </c:numRef>
          </c:val>
          <c:extLst>
            <c:ext xmlns:c16="http://schemas.microsoft.com/office/drawing/2014/chart" uri="{C3380CC4-5D6E-409C-BE32-E72D297353CC}">
              <c16:uniqueId val="{00000000-8B7B-4F2A-A587-8E753C75CB9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Pacienta iesaistīšana lēmumu pieņemšanā</a:t>
            </a:r>
          </a:p>
        </c:rich>
      </c:tx>
      <c:overlay val="1"/>
    </c:title>
    <c:autoTitleDeleted val="0"/>
    <c:plotArea>
      <c:layout/>
      <c:barChart>
        <c:barDir val="bar"/>
        <c:grouping val="clustered"/>
        <c:varyColors val="0"/>
        <c:ser>
          <c:idx val="0"/>
          <c:order val="0"/>
          <c:tx>
            <c:v>n</c:v>
          </c:tx>
          <c:invertIfNegative val="1"/>
          <c:cat>
            <c:strRef>
              <c:f>'Ārstēšana un atbalsts'!$A$14:$A$17</c:f>
              <c:strCache>
                <c:ptCount val="4"/>
                <c:pt idx="0">
                  <c:v>Jā, pilnībā</c:v>
                </c:pt>
                <c:pt idx="1">
                  <c:v>Jā, daļēji</c:v>
                </c:pt>
                <c:pt idx="2">
                  <c:v>Nē, nemaz</c:v>
                </c:pt>
                <c:pt idx="3">
                  <c:v>Es nevēlējos iesaistīties lēmumu pieņemšanā</c:v>
                </c:pt>
              </c:strCache>
            </c:strRef>
          </c:cat>
          <c:val>
            <c:numRef>
              <c:f>'Ārstēšana un atbalsts'!$B$14:$B$17</c:f>
              <c:numCache>
                <c:formatCode>General</c:formatCode>
                <c:ptCount val="4"/>
                <c:pt idx="0">
                  <c:v>115</c:v>
                </c:pt>
                <c:pt idx="1">
                  <c:v>71</c:v>
                </c:pt>
                <c:pt idx="2">
                  <c:v>64</c:v>
                </c:pt>
                <c:pt idx="3">
                  <c:v>22</c:v>
                </c:pt>
              </c:numCache>
            </c:numRef>
          </c:val>
          <c:extLst>
            <c:ext xmlns:c16="http://schemas.microsoft.com/office/drawing/2014/chart" uri="{C3380CC4-5D6E-409C-BE32-E72D297353CC}">
              <c16:uniqueId val="{00000000-F1AD-48EE-A158-2993426C9D1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Informācija, kur vērsties papildjautājumu gadījumā</a:t>
            </a:r>
          </a:p>
        </c:rich>
      </c:tx>
      <c:overlay val="1"/>
    </c:title>
    <c:autoTitleDeleted val="0"/>
    <c:plotArea>
      <c:layout/>
      <c:barChart>
        <c:barDir val="bar"/>
        <c:grouping val="clustered"/>
        <c:varyColors val="0"/>
        <c:ser>
          <c:idx val="0"/>
          <c:order val="0"/>
          <c:tx>
            <c:v>n</c:v>
          </c:tx>
          <c:invertIfNegative val="1"/>
          <c:cat>
            <c:strRef>
              <c:f>'Ārstēšana un atbalsts'!$A$22:$A$24</c:f>
              <c:strCache>
                <c:ptCount val="3"/>
                <c:pt idx="0">
                  <c:v>Jā</c:v>
                </c:pt>
                <c:pt idx="1">
                  <c:v>Nē</c:v>
                </c:pt>
                <c:pt idx="2">
                  <c:v>Neatceros</c:v>
                </c:pt>
              </c:strCache>
            </c:strRef>
          </c:cat>
          <c:val>
            <c:numRef>
              <c:f>'Ārstēšana un atbalsts'!$B$22:$B$24</c:f>
              <c:numCache>
                <c:formatCode>General</c:formatCode>
                <c:ptCount val="3"/>
                <c:pt idx="0">
                  <c:v>108</c:v>
                </c:pt>
                <c:pt idx="1">
                  <c:v>114</c:v>
                </c:pt>
                <c:pt idx="2">
                  <c:v>50</c:v>
                </c:pt>
              </c:numCache>
            </c:numRef>
          </c:val>
          <c:extLst>
            <c:ext xmlns:c16="http://schemas.microsoft.com/office/drawing/2014/chart" uri="{C3380CC4-5D6E-409C-BE32-E72D297353CC}">
              <c16:uniqueId val="{00000000-6FF1-4BEA-8738-459D9CDBD72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Administratīvā un finansiālā informācija / palīdzība</a:t>
            </a:r>
          </a:p>
        </c:rich>
      </c:tx>
      <c:overlay val="1"/>
    </c:title>
    <c:autoTitleDeleted val="0"/>
    <c:plotArea>
      <c:layout/>
      <c:barChart>
        <c:barDir val="bar"/>
        <c:grouping val="clustered"/>
        <c:varyColors val="0"/>
        <c:ser>
          <c:idx val="0"/>
          <c:order val="0"/>
          <c:tx>
            <c:v>n</c:v>
          </c:tx>
          <c:invertIfNegative val="1"/>
          <c:cat>
            <c:strRef>
              <c:f>'Ārstēšana un atbalsts'!$A$29:$A$32</c:f>
              <c:strCache>
                <c:ptCount val="4"/>
                <c:pt idx="0">
                  <c:v>Jā, saņēmu visu nepieciešamo informāciju</c:v>
                </c:pt>
                <c:pt idx="1">
                  <c:v>Daļēji, informācija bija nepilnīga</c:v>
                </c:pt>
                <c:pt idx="2">
                  <c:v>Nē, nesaņēmu nekādu informāciju</c:v>
                </c:pt>
                <c:pt idx="3">
                  <c:v>Man šāda palīdzība nebija nepieciešama</c:v>
                </c:pt>
              </c:strCache>
            </c:strRef>
          </c:cat>
          <c:val>
            <c:numRef>
              <c:f>'Ārstēšana un atbalsts'!$B$29:$B$32</c:f>
              <c:numCache>
                <c:formatCode>General</c:formatCode>
                <c:ptCount val="4"/>
                <c:pt idx="0">
                  <c:v>65</c:v>
                </c:pt>
                <c:pt idx="1">
                  <c:v>63</c:v>
                </c:pt>
                <c:pt idx="2">
                  <c:v>115</c:v>
                </c:pt>
                <c:pt idx="3">
                  <c:v>29</c:v>
                </c:pt>
              </c:numCache>
            </c:numRef>
          </c:val>
          <c:extLst>
            <c:ext xmlns:c16="http://schemas.microsoft.com/office/drawing/2014/chart" uri="{C3380CC4-5D6E-409C-BE32-E72D297353CC}">
              <c16:uniqueId val="{00000000-9F7E-4D3E-B504-1C444CE4DFB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Kopējais aprūpes vērtējums</a:t>
            </a:r>
          </a:p>
        </c:rich>
      </c:tx>
      <c:overlay val="1"/>
    </c:title>
    <c:autoTitleDeleted val="0"/>
    <c:plotArea>
      <c:layout/>
      <c:barChart>
        <c:barDir val="col"/>
        <c:grouping val="clustered"/>
        <c:varyColors val="0"/>
        <c:ser>
          <c:idx val="0"/>
          <c:order val="0"/>
          <c:tx>
            <c:v>n</c:v>
          </c:tx>
          <c:invertIfNegative val="1"/>
          <c:cat>
            <c:numRef>
              <c:f>'Kopējais vērtējums'!$A$6:$A$15</c:f>
              <c:numCache>
                <c:formatCode>General</c:formatCode>
                <c:ptCount val="10"/>
                <c:pt idx="0">
                  <c:v>0</c:v>
                </c:pt>
                <c:pt idx="1">
                  <c:v>1</c:v>
                </c:pt>
                <c:pt idx="2">
                  <c:v>2</c:v>
                </c:pt>
                <c:pt idx="3">
                  <c:v>3</c:v>
                </c:pt>
                <c:pt idx="4">
                  <c:v>4</c:v>
                </c:pt>
                <c:pt idx="5">
                  <c:v>5</c:v>
                </c:pt>
                <c:pt idx="6">
                  <c:v>6</c:v>
                </c:pt>
                <c:pt idx="7">
                  <c:v>7</c:v>
                </c:pt>
                <c:pt idx="8">
                  <c:v>8</c:v>
                </c:pt>
                <c:pt idx="9">
                  <c:v>9</c:v>
                </c:pt>
              </c:numCache>
            </c:numRef>
          </c:cat>
          <c:val>
            <c:numRef>
              <c:f>'Kopējais vērtējums'!$B$6:$B$15</c:f>
              <c:numCache>
                <c:formatCode>General</c:formatCode>
                <c:ptCount val="10"/>
                <c:pt idx="0">
                  <c:v>7</c:v>
                </c:pt>
                <c:pt idx="1">
                  <c:v>0</c:v>
                </c:pt>
                <c:pt idx="2">
                  <c:v>6</c:v>
                </c:pt>
                <c:pt idx="3">
                  <c:v>11</c:v>
                </c:pt>
                <c:pt idx="4">
                  <c:v>13</c:v>
                </c:pt>
                <c:pt idx="5">
                  <c:v>33</c:v>
                </c:pt>
                <c:pt idx="6">
                  <c:v>26</c:v>
                </c:pt>
                <c:pt idx="7">
                  <c:v>36</c:v>
                </c:pt>
                <c:pt idx="8">
                  <c:v>45</c:v>
                </c:pt>
                <c:pt idx="9">
                  <c:v>43</c:v>
                </c:pt>
              </c:numCache>
            </c:numRef>
          </c:val>
          <c:extLst>
            <c:ext xmlns:c16="http://schemas.microsoft.com/office/drawing/2014/chart" uri="{C3380CC4-5D6E-409C-BE32-E72D297353CC}">
              <c16:uniqueId val="{00000000-0D6B-4AA9-A335-FCA3E551189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Pacienta izpratne par diagnostikas maršrutu un nākamajiem soļiem</a:t>
            </a:r>
          </a:p>
        </c:rich>
      </c:tx>
      <c:overlay val="1"/>
    </c:title>
    <c:autoTitleDeleted val="0"/>
    <c:plotArea>
      <c:layout/>
      <c:barChart>
        <c:barDir val="bar"/>
        <c:grouping val="clustered"/>
        <c:varyColors val="0"/>
        <c:ser>
          <c:idx val="0"/>
          <c:order val="0"/>
          <c:tx>
            <c:v>n</c:v>
          </c:tx>
          <c:invertIfNegative val="1"/>
          <c:cat>
            <c:strRef>
              <c:f>'Kopējais vērtējums'!$A$20:$A$24</c:f>
              <c:strCache>
                <c:ptCount val="5"/>
                <c:pt idx="0">
                  <c:v>Pilnībā sapratu visu maršrutu un nākamos soļus</c:v>
                </c:pt>
                <c:pt idx="1">
                  <c:v>Pārsvarā sapratu, bet atsevišķi soļi nebija līdz galam skaidri</c:v>
                </c:pt>
                <c:pt idx="2">
                  <c:v>Daļēji sapratu, bieži jutos apjucis(-usi)</c:v>
                </c:pt>
                <c:pt idx="3">
                  <c:v>Vairumā gadījumu nesapratu, kas man jādara tālāk</c:v>
                </c:pt>
                <c:pt idx="4">
                  <c:v>Pilnībā nesapratu un man trūka informācijas</c:v>
                </c:pt>
              </c:strCache>
            </c:strRef>
          </c:cat>
          <c:val>
            <c:numRef>
              <c:f>'Kopējais vērtējums'!$B$20:$B$24</c:f>
              <c:numCache>
                <c:formatCode>General</c:formatCode>
                <c:ptCount val="5"/>
                <c:pt idx="0">
                  <c:v>94</c:v>
                </c:pt>
                <c:pt idx="1">
                  <c:v>79</c:v>
                </c:pt>
                <c:pt idx="2">
                  <c:v>67</c:v>
                </c:pt>
                <c:pt idx="3">
                  <c:v>14</c:v>
                </c:pt>
                <c:pt idx="4">
                  <c:v>15</c:v>
                </c:pt>
              </c:numCache>
            </c:numRef>
          </c:val>
          <c:extLst>
            <c:ext xmlns:c16="http://schemas.microsoft.com/office/drawing/2014/chart" uri="{C3380CC4-5D6E-409C-BE32-E72D297353CC}">
              <c16:uniqueId val="{00000000-7A21-4037-8AE6-967490FEF6C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Aprūpes vērtējums pēc pacienta ceļa skaidrības</a:t>
            </a:r>
          </a:p>
        </c:rich>
      </c:tx>
      <c:overlay val="1"/>
    </c:title>
    <c:autoTitleDeleted val="0"/>
    <c:plotArea>
      <c:layout/>
      <c:barChart>
        <c:barDir val="bar"/>
        <c:grouping val="clustered"/>
        <c:varyColors val="0"/>
        <c:ser>
          <c:idx val="0"/>
          <c:order val="0"/>
          <c:tx>
            <c:v>n</c:v>
          </c:tx>
          <c:invertIfNegative val="1"/>
          <c:cat>
            <c:strRef>
              <c:f>'Kopējais vērtējums'!$A$29:$A$33</c:f>
              <c:strCache>
                <c:ptCount val="5"/>
                <c:pt idx="0">
                  <c:v>Pilnībā sapratu visu maršrutu un nākamos soļus</c:v>
                </c:pt>
                <c:pt idx="1">
                  <c:v>Pārsvarā sapratu, bet atsevišķi soļi nebija līdz galam skaidri</c:v>
                </c:pt>
                <c:pt idx="2">
                  <c:v>Daļēji sapratu, bieži jutos apjucis(-usi)</c:v>
                </c:pt>
                <c:pt idx="3">
                  <c:v>Vairumā gadījumu nesapratu, kas man jādara tālāk</c:v>
                </c:pt>
                <c:pt idx="4">
                  <c:v>Pilnībā nesapratu un man trūka informācijas</c:v>
                </c:pt>
              </c:strCache>
            </c:strRef>
          </c:cat>
          <c:val>
            <c:numRef>
              <c:f>'Kopējais vērtējums'!$B$29:$B$33</c:f>
              <c:numCache>
                <c:formatCode>General</c:formatCode>
                <c:ptCount val="5"/>
                <c:pt idx="0">
                  <c:v>94</c:v>
                </c:pt>
                <c:pt idx="1">
                  <c:v>79</c:v>
                </c:pt>
                <c:pt idx="2">
                  <c:v>67</c:v>
                </c:pt>
                <c:pt idx="3">
                  <c:v>14</c:v>
                </c:pt>
                <c:pt idx="4">
                  <c:v>15</c:v>
                </c:pt>
              </c:numCache>
            </c:numRef>
          </c:val>
          <c:extLst>
            <c:ext xmlns:c16="http://schemas.microsoft.com/office/drawing/2014/chart" uri="{C3380CC4-5D6E-409C-BE32-E72D297353CC}">
              <c16:uniqueId val="{00000000-5D70-4D0E-B22E-B9D3982A9C47}"/>
            </c:ext>
          </c:extLst>
        </c:ser>
        <c:ser>
          <c:idx val="1"/>
          <c:order val="1"/>
          <c:tx>
            <c:v>Vidējais</c:v>
          </c:tx>
          <c:invertIfNegative val="1"/>
          <c:cat>
            <c:strRef>
              <c:f>'Kopējais vērtējums'!$A$29:$A$33</c:f>
              <c:strCache>
                <c:ptCount val="5"/>
                <c:pt idx="0">
                  <c:v>Pilnībā sapratu visu maršrutu un nākamos soļus</c:v>
                </c:pt>
                <c:pt idx="1">
                  <c:v>Pārsvarā sapratu, bet atsevišķi soļi nebija līdz galam skaidri</c:v>
                </c:pt>
                <c:pt idx="2">
                  <c:v>Daļēji sapratu, bieži jutos apjucis(-usi)</c:v>
                </c:pt>
                <c:pt idx="3">
                  <c:v>Vairumā gadījumu nesapratu, kas man jādara tālāk</c:v>
                </c:pt>
                <c:pt idx="4">
                  <c:v>Pilnībā nesapratu un man trūka informācijas</c:v>
                </c:pt>
              </c:strCache>
            </c:strRef>
          </c:cat>
          <c:val>
            <c:numRef>
              <c:f>'Kopējais vērtējums'!$C$29:$C$33</c:f>
              <c:numCache>
                <c:formatCode>0.0</c:formatCode>
                <c:ptCount val="5"/>
                <c:pt idx="0">
                  <c:v>8.7765957446808507</c:v>
                </c:pt>
                <c:pt idx="1">
                  <c:v>7.4050632911392409</c:v>
                </c:pt>
                <c:pt idx="2">
                  <c:v>5.6716417910447765</c:v>
                </c:pt>
                <c:pt idx="3">
                  <c:v>5.7142857142857144</c:v>
                </c:pt>
                <c:pt idx="4">
                  <c:v>3.4</c:v>
                </c:pt>
              </c:numCache>
            </c:numRef>
          </c:val>
          <c:extLst>
            <c:ext xmlns:c16="http://schemas.microsoft.com/office/drawing/2014/chart" uri="{C3380CC4-5D6E-409C-BE32-E72D297353CC}">
              <c16:uniqueId val="{00000001-5D70-4D0E-B22E-B9D3982A9C4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Negatīvās pieredzes tēmas</a:t>
            </a:r>
          </a:p>
        </c:rich>
      </c:tx>
      <c:overlay val="1"/>
    </c:title>
    <c:autoTitleDeleted val="0"/>
    <c:plotArea>
      <c:layout/>
      <c:barChart>
        <c:barDir val="bar"/>
        <c:grouping val="clustered"/>
        <c:varyColors val="0"/>
        <c:ser>
          <c:idx val="0"/>
          <c:order val="0"/>
          <c:tx>
            <c:v>Minējumi</c:v>
          </c:tx>
          <c:invertIfNegative val="1"/>
          <c:cat>
            <c:strRef>
              <c:f>'Atvērto komentāru analīze'!$A$8:$A$15</c:f>
              <c:strCache>
                <c:ptCount val="8"/>
                <c:pt idx="0">
                  <c:v>Gaidīšana un pakalpojumu pieejamība</c:v>
                </c:pt>
                <c:pt idx="1">
                  <c:v>Diagnozes un rezultātu paziņošanas problēmas</c:v>
                </c:pt>
                <c:pt idx="2">
                  <c:v>Attieksme, iejūtība un privātums</c:v>
                </c:pt>
                <c:pt idx="3">
                  <c:v>Informācijas trūkums un neskaidrs pacienta maršruts</c:v>
                </c:pt>
                <c:pt idx="4">
                  <c:v>Ģimenes ārsta reakcija un nosūtījumu kvalitāte</c:v>
                </c:pt>
                <c:pt idx="5">
                  <c:v>Psiholoģiskā un emocionālā atbalsta trūkums</c:v>
                </c:pt>
                <c:pt idx="6">
                  <c:v>Administratīvie un finansiālie šķēršļi</c:v>
                </c:pt>
                <c:pt idx="7">
                  <c:v>Personāla noslodze un nepietiekams laiks pacientam</c:v>
                </c:pt>
              </c:strCache>
            </c:strRef>
          </c:cat>
          <c:val>
            <c:numRef>
              <c:f>'Atvērto komentāru analīze'!$B$8:$B$15</c:f>
              <c:numCache>
                <c:formatCode>General</c:formatCode>
                <c:ptCount val="8"/>
                <c:pt idx="0">
                  <c:v>86</c:v>
                </c:pt>
                <c:pt idx="1">
                  <c:v>62</c:v>
                </c:pt>
                <c:pt idx="2">
                  <c:v>47</c:v>
                </c:pt>
                <c:pt idx="3">
                  <c:v>36</c:v>
                </c:pt>
                <c:pt idx="4">
                  <c:v>27</c:v>
                </c:pt>
                <c:pt idx="5">
                  <c:v>23</c:v>
                </c:pt>
                <c:pt idx="6">
                  <c:v>12</c:v>
                </c:pt>
                <c:pt idx="7">
                  <c:v>9</c:v>
                </c:pt>
              </c:numCache>
            </c:numRef>
          </c:val>
          <c:extLst>
            <c:ext xmlns:c16="http://schemas.microsoft.com/office/drawing/2014/chart" uri="{C3380CC4-5D6E-409C-BE32-E72D297353CC}">
              <c16:uniqueId val="{00000000-2D36-4B6C-9926-BF58B09DF36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Pozitīvās pieredzes tēmas</a:t>
            </a:r>
          </a:p>
        </c:rich>
      </c:tx>
      <c:overlay val="1"/>
    </c:title>
    <c:autoTitleDeleted val="0"/>
    <c:plotArea>
      <c:layout/>
      <c:barChart>
        <c:barDir val="bar"/>
        <c:grouping val="clustered"/>
        <c:varyColors val="0"/>
        <c:ser>
          <c:idx val="0"/>
          <c:order val="0"/>
          <c:tx>
            <c:v>Minējumi</c:v>
          </c:tx>
          <c:invertIfNegative val="1"/>
          <c:cat>
            <c:strRef>
              <c:f>'Atvērto komentāru analīze'!$A$20:$A$25</c:f>
              <c:strCache>
                <c:ptCount val="6"/>
                <c:pt idx="0">
                  <c:v>Profesionāla, iejūtīga un cieņpilna attieksme</c:v>
                </c:pt>
                <c:pt idx="1">
                  <c:v>Speciālistu kompetence un ārstēšanas kvalitāte</c:v>
                </c:pt>
                <c:pt idx="2">
                  <c:v>Skaidra komunikācija un informācija</c:v>
                </c:pt>
                <c:pt idx="3">
                  <c:v>Ātra diagnostika un Zaļā koridora darbība</c:v>
                </c:pt>
                <c:pt idx="4">
                  <c:v>Tuvinieku un pacientu organizāciju atbalsts</c:v>
                </c:pt>
                <c:pt idx="5">
                  <c:v>Komandas darbs, koordinācija un pēctecība</c:v>
                </c:pt>
              </c:strCache>
            </c:strRef>
          </c:cat>
          <c:val>
            <c:numRef>
              <c:f>'Atvērto komentāru analīze'!$B$20:$B$25</c:f>
              <c:numCache>
                <c:formatCode>General</c:formatCode>
                <c:ptCount val="6"/>
                <c:pt idx="0">
                  <c:v>92</c:v>
                </c:pt>
                <c:pt idx="1">
                  <c:v>58</c:v>
                </c:pt>
                <c:pt idx="2">
                  <c:v>36</c:v>
                </c:pt>
                <c:pt idx="3">
                  <c:v>22</c:v>
                </c:pt>
                <c:pt idx="4">
                  <c:v>21</c:v>
                </c:pt>
                <c:pt idx="5">
                  <c:v>10</c:v>
                </c:pt>
              </c:numCache>
            </c:numRef>
          </c:val>
          <c:extLst>
            <c:ext xmlns:c16="http://schemas.microsoft.com/office/drawing/2014/chart" uri="{C3380CC4-5D6E-409C-BE32-E72D297353CC}">
              <c16:uniqueId val="{00000000-DDD6-4C72-8B73-B946358FDE07}"/>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Ieteikto uzlabojumu tēmas</a:t>
            </a:r>
          </a:p>
        </c:rich>
      </c:tx>
      <c:overlay val="1"/>
    </c:title>
    <c:autoTitleDeleted val="0"/>
    <c:plotArea>
      <c:layout/>
      <c:barChart>
        <c:barDir val="bar"/>
        <c:grouping val="clustered"/>
        <c:varyColors val="0"/>
        <c:ser>
          <c:idx val="0"/>
          <c:order val="0"/>
          <c:tx>
            <c:v>Minējumi</c:v>
          </c:tx>
          <c:invertIfNegative val="1"/>
          <c:cat>
            <c:strRef>
              <c:f>'Atvērto komentāru analīze'!$A$30:$A$39</c:f>
              <c:strCache>
                <c:ptCount val="10"/>
                <c:pt idx="0">
                  <c:v>Skaidrāka informācija un vienots pacienta ceļa apraksts</c:v>
                </c:pt>
                <c:pt idx="1">
                  <c:v>Empātija un pacientcentrēta komunikācija</c:v>
                </c:pt>
                <c:pt idx="2">
                  <c:v>Īsāks gaidīšanas laiks un labāka pieejamība</c:v>
                </c:pt>
                <c:pt idx="3">
                  <c:v>Psiholoģiskais un emocionālais atbalsts</c:v>
                </c:pt>
                <c:pt idx="4">
                  <c:v>Atbalsta personas un tuvinieku iesaiste</c:v>
                </c:pt>
                <c:pt idx="5">
                  <c:v>Ģimenes ārsta reakcijas un nosūtījumu procesa uzlabošana</c:v>
                </c:pt>
                <c:pt idx="6">
                  <c:v>Pacienta koordinators vai vienots kontaktpunkts</c:v>
                </c:pt>
                <c:pt idx="7">
                  <c:v>Vienota datu, attēlu un rezultātu pieejamība</c:v>
                </c:pt>
                <c:pt idx="8">
                  <c:v>Personāla kapacitāte un vairāk laika pacientam</c:v>
                </c:pt>
                <c:pt idx="9">
                  <c:v>Administratīvais un finansiālais atbalsts</c:v>
                </c:pt>
              </c:strCache>
            </c:strRef>
          </c:cat>
          <c:val>
            <c:numRef>
              <c:f>'Atvērto komentāru analīze'!$B$30:$B$39</c:f>
              <c:numCache>
                <c:formatCode>General</c:formatCode>
                <c:ptCount val="10"/>
                <c:pt idx="0">
                  <c:v>78</c:v>
                </c:pt>
                <c:pt idx="1">
                  <c:v>66</c:v>
                </c:pt>
                <c:pt idx="2">
                  <c:v>63</c:v>
                </c:pt>
                <c:pt idx="3">
                  <c:v>53</c:v>
                </c:pt>
                <c:pt idx="4">
                  <c:v>22</c:v>
                </c:pt>
                <c:pt idx="5">
                  <c:v>19</c:v>
                </c:pt>
                <c:pt idx="6">
                  <c:v>13</c:v>
                </c:pt>
                <c:pt idx="7">
                  <c:v>13</c:v>
                </c:pt>
                <c:pt idx="8">
                  <c:v>7</c:v>
                </c:pt>
                <c:pt idx="9">
                  <c:v>1</c:v>
                </c:pt>
              </c:numCache>
            </c:numRef>
          </c:val>
          <c:extLst>
            <c:ext xmlns:c16="http://schemas.microsoft.com/office/drawing/2014/chart" uri="{C3380CC4-5D6E-409C-BE32-E72D297353CC}">
              <c16:uniqueId val="{00000000-D2BB-47DC-9652-E916CC848E6E}"/>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5" Type="http://schemas.openxmlformats.org/officeDocument/2006/relationships/chart" Target="../charts/chart6.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chart" Target="../charts/chart11.xml"/><Relationship Id="rId4" Type="http://schemas.openxmlformats.org/officeDocument/2006/relationships/chart" Target="../charts/chart10.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chart" Target="../charts/chart16.xml"/><Relationship Id="rId4" Type="http://schemas.openxmlformats.org/officeDocument/2006/relationships/chart" Target="../charts/chart1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s>
</file>

<file path=xl/drawings/drawing1.xml><?xml version="1.0" encoding="utf-8"?>
<xdr:wsDr xmlns:xdr="http://schemas.openxmlformats.org/drawingml/2006/spreadsheetDrawing" xmlns:a="http://schemas.openxmlformats.org/drawingml/2006/main">
  <xdr:twoCellAnchor>
    <xdr:from>
      <xdr:col>6</xdr:col>
      <xdr:colOff>0</xdr:colOff>
      <xdr:row>17</xdr:row>
      <xdr:rowOff>0</xdr:rowOff>
    </xdr:from>
    <xdr:to>
      <xdr:col>14</xdr:col>
      <xdr:colOff>0</xdr:colOff>
      <xdr:row>34</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17</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14</xdr:row>
      <xdr:rowOff>0</xdr:rowOff>
    </xdr:from>
    <xdr:to>
      <xdr:col>17</xdr:col>
      <xdr:colOff>0</xdr:colOff>
      <xdr:row>28</xdr:row>
      <xdr:rowOff>0</xdr:rowOff>
    </xdr:to>
    <xdr:graphicFrame macro="">
      <xdr:nvGraphicFramePr>
        <xdr:cNvPr id="3" nam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25</xdr:row>
      <xdr:rowOff>0</xdr:rowOff>
    </xdr:from>
    <xdr:to>
      <xdr:col>13</xdr:col>
      <xdr:colOff>0</xdr:colOff>
      <xdr:row>37</xdr:row>
      <xdr:rowOff>0</xdr:rowOff>
    </xdr:to>
    <xdr:graphicFrame macro="">
      <xdr:nvGraphicFramePr>
        <xdr:cNvPr id="4" name="Chart">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32</xdr:row>
      <xdr:rowOff>0</xdr:rowOff>
    </xdr:from>
    <xdr:to>
      <xdr:col>13</xdr:col>
      <xdr:colOff>0</xdr:colOff>
      <xdr:row>44</xdr:row>
      <xdr:rowOff>0</xdr:rowOff>
    </xdr:to>
    <xdr:graphicFrame macro="">
      <xdr:nvGraphicFramePr>
        <xdr:cNvPr id="5" name="Chart">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39</xdr:row>
      <xdr:rowOff>0</xdr:rowOff>
    </xdr:from>
    <xdr:to>
      <xdr:col>17</xdr:col>
      <xdr:colOff>0</xdr:colOff>
      <xdr:row>58</xdr:row>
      <xdr:rowOff>0</xdr:rowOff>
    </xdr:to>
    <xdr:graphicFrame macro="">
      <xdr:nvGraphicFramePr>
        <xdr:cNvPr id="6" name="Chart">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19</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15</xdr:row>
      <xdr:rowOff>0</xdr:rowOff>
    </xdr:from>
    <xdr:to>
      <xdr:col>17</xdr:col>
      <xdr:colOff>0</xdr:colOff>
      <xdr:row>30</xdr:row>
      <xdr:rowOff>0</xdr:rowOff>
    </xdr:to>
    <xdr:graphicFrame macro="">
      <xdr:nvGraphicFramePr>
        <xdr:cNvPr id="3" name="Chart">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24</xdr:row>
      <xdr:rowOff>0</xdr:rowOff>
    </xdr:from>
    <xdr:to>
      <xdr:col>17</xdr:col>
      <xdr:colOff>0</xdr:colOff>
      <xdr:row>42</xdr:row>
      <xdr:rowOff>0</xdr:rowOff>
    </xdr:to>
    <xdr:graphicFrame macro="">
      <xdr:nvGraphicFramePr>
        <xdr:cNvPr id="4" name="Chart">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36</xdr:row>
      <xdr:rowOff>0</xdr:rowOff>
    </xdr:from>
    <xdr:to>
      <xdr:col>17</xdr:col>
      <xdr:colOff>0</xdr:colOff>
      <xdr:row>51</xdr:row>
      <xdr:rowOff>0</xdr:rowOff>
    </xdr:to>
    <xdr:graphicFrame macro="">
      <xdr:nvGraphicFramePr>
        <xdr:cNvPr id="5" name="Chart">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45</xdr:row>
      <xdr:rowOff>0</xdr:rowOff>
    </xdr:from>
    <xdr:to>
      <xdr:col>13</xdr:col>
      <xdr:colOff>0</xdr:colOff>
      <xdr:row>57</xdr:row>
      <xdr:rowOff>0</xdr:rowOff>
    </xdr:to>
    <xdr:graphicFrame macro="">
      <xdr:nvGraphicFramePr>
        <xdr:cNvPr id="6" name="Chart">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17</xdr:row>
      <xdr:rowOff>0</xdr:rowOff>
    </xdr:to>
    <xdr:graphicFrame macro="">
      <xdr:nvGraphicFramePr>
        <xdr:cNvPr id="2" nam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13</xdr:row>
      <xdr:rowOff>0</xdr:rowOff>
    </xdr:from>
    <xdr:to>
      <xdr:col>17</xdr:col>
      <xdr:colOff>0</xdr:colOff>
      <xdr:row>29</xdr:row>
      <xdr:rowOff>0</xdr:rowOff>
    </xdr:to>
    <xdr:graphicFrame macro="">
      <xdr:nvGraphicFramePr>
        <xdr:cNvPr id="3" name="Chart">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23</xdr:row>
      <xdr:rowOff>0</xdr:rowOff>
    </xdr:from>
    <xdr:to>
      <xdr:col>17</xdr:col>
      <xdr:colOff>0</xdr:colOff>
      <xdr:row>38</xdr:row>
      <xdr:rowOff>0</xdr:rowOff>
    </xdr:to>
    <xdr:graphicFrame macro="">
      <xdr:nvGraphicFramePr>
        <xdr:cNvPr id="4" name="Chart">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32</xdr:row>
      <xdr:rowOff>0</xdr:rowOff>
    </xdr:from>
    <xdr:to>
      <xdr:col>17</xdr:col>
      <xdr:colOff>0</xdr:colOff>
      <xdr:row>46</xdr:row>
      <xdr:rowOff>0</xdr:rowOff>
    </xdr:to>
    <xdr:graphicFrame macro="">
      <xdr:nvGraphicFramePr>
        <xdr:cNvPr id="5" name="Chart">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40</xdr:row>
      <xdr:rowOff>0</xdr:rowOff>
    </xdr:from>
    <xdr:to>
      <xdr:col>17</xdr:col>
      <xdr:colOff>0</xdr:colOff>
      <xdr:row>57</xdr:row>
      <xdr:rowOff>0</xdr:rowOff>
    </xdr:to>
    <xdr:graphicFrame macro="">
      <xdr:nvGraphicFramePr>
        <xdr:cNvPr id="6" name="Chart">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16</xdr:row>
      <xdr:rowOff>0</xdr:rowOff>
    </xdr:to>
    <xdr:graphicFrame macro="">
      <xdr:nvGraphicFramePr>
        <xdr:cNvPr id="2" name="Chart">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236220</xdr:colOff>
      <xdr:row>2</xdr:row>
      <xdr:rowOff>137160</xdr:rowOff>
    </xdr:from>
    <xdr:to>
      <xdr:col>25</xdr:col>
      <xdr:colOff>236220</xdr:colOff>
      <xdr:row>14</xdr:row>
      <xdr:rowOff>243840</xdr:rowOff>
    </xdr:to>
    <xdr:graphicFrame macro="">
      <xdr:nvGraphicFramePr>
        <xdr:cNvPr id="3" nam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18</xdr:row>
      <xdr:rowOff>0</xdr:rowOff>
    </xdr:from>
    <xdr:to>
      <xdr:col>17</xdr:col>
      <xdr:colOff>0</xdr:colOff>
      <xdr:row>33</xdr:row>
      <xdr:rowOff>0</xdr:rowOff>
    </xdr:to>
    <xdr:graphicFrame macro="">
      <xdr:nvGraphicFramePr>
        <xdr:cNvPr id="4" name="Chart">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27</xdr:row>
      <xdr:rowOff>0</xdr:rowOff>
    </xdr:from>
    <xdr:to>
      <xdr:col>17</xdr:col>
      <xdr:colOff>0</xdr:colOff>
      <xdr:row>45</xdr:row>
      <xdr:rowOff>0</xdr:rowOff>
    </xdr:to>
    <xdr:graphicFrame macro="">
      <xdr:nvGraphicFramePr>
        <xdr:cNvPr id="5" name="Chart">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16</xdr:row>
      <xdr:rowOff>0</xdr:rowOff>
    </xdr:to>
    <xdr:graphicFrame macro="">
      <xdr:nvGraphicFramePr>
        <xdr:cNvPr id="2" name="Chart">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12</xdr:row>
      <xdr:rowOff>0</xdr:rowOff>
    </xdr:from>
    <xdr:to>
      <xdr:col>17</xdr:col>
      <xdr:colOff>0</xdr:colOff>
      <xdr:row>28</xdr:row>
      <xdr:rowOff>0</xdr:rowOff>
    </xdr:to>
    <xdr:graphicFrame macro="">
      <xdr:nvGraphicFramePr>
        <xdr:cNvPr id="3" name="Chart">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21</xdr:row>
      <xdr:rowOff>0</xdr:rowOff>
    </xdr:from>
    <xdr:to>
      <xdr:col>17</xdr:col>
      <xdr:colOff>0</xdr:colOff>
      <xdr:row>34</xdr:row>
      <xdr:rowOff>0</xdr:rowOff>
    </xdr:to>
    <xdr:graphicFrame macro="">
      <xdr:nvGraphicFramePr>
        <xdr:cNvPr id="4" name="Chart">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28</xdr:row>
      <xdr:rowOff>0</xdr:rowOff>
    </xdr:from>
    <xdr:to>
      <xdr:col>17</xdr:col>
      <xdr:colOff>0</xdr:colOff>
      <xdr:row>42</xdr:row>
      <xdr:rowOff>0</xdr:rowOff>
    </xdr:to>
    <xdr:graphicFrame macro="">
      <xdr:nvGraphicFramePr>
        <xdr:cNvPr id="5" name="Chart">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17</xdr:row>
      <xdr:rowOff>0</xdr:rowOff>
    </xdr:to>
    <xdr:graphicFrame macro="">
      <xdr:nvGraphicFramePr>
        <xdr:cNvPr id="2" name="Chart">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12</xdr:row>
      <xdr:rowOff>0</xdr:rowOff>
    </xdr:from>
    <xdr:to>
      <xdr:col>17</xdr:col>
      <xdr:colOff>0</xdr:colOff>
      <xdr:row>28</xdr:row>
      <xdr:rowOff>0</xdr:rowOff>
    </xdr:to>
    <xdr:graphicFrame macro="">
      <xdr:nvGraphicFramePr>
        <xdr:cNvPr id="3" name="Chart">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15</xdr:row>
      <xdr:rowOff>0</xdr:rowOff>
    </xdr:to>
    <xdr:graphicFrame macro="">
      <xdr:nvGraphicFramePr>
        <xdr:cNvPr id="2" name="Chart">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11</xdr:row>
      <xdr:rowOff>0</xdr:rowOff>
    </xdr:from>
    <xdr:to>
      <xdr:col>17</xdr:col>
      <xdr:colOff>0</xdr:colOff>
      <xdr:row>26</xdr:row>
      <xdr:rowOff>0</xdr:rowOff>
    </xdr:to>
    <xdr:graphicFrame macro="">
      <xdr:nvGraphicFramePr>
        <xdr:cNvPr id="3" name="Chart">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19</xdr:row>
      <xdr:rowOff>0</xdr:rowOff>
    </xdr:from>
    <xdr:to>
      <xdr:col>17</xdr:col>
      <xdr:colOff>0</xdr:colOff>
      <xdr:row>34</xdr:row>
      <xdr:rowOff>0</xdr:rowOff>
    </xdr:to>
    <xdr:graphicFrame macro="">
      <xdr:nvGraphicFramePr>
        <xdr:cNvPr id="4" name="Chart">
          <a:extLst>
            <a:ext uri="{FF2B5EF4-FFF2-40B4-BE49-F238E27FC236}">
              <a16:creationId xmlns:a16="http://schemas.microsoft.com/office/drawing/2014/main" id="{00000000-0008-0000-0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3</xdr:row>
      <xdr:rowOff>0</xdr:rowOff>
    </xdr:from>
    <xdr:to>
      <xdr:col>17</xdr:col>
      <xdr:colOff>0</xdr:colOff>
      <xdr:row>15</xdr:row>
      <xdr:rowOff>0</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11</xdr:row>
      <xdr:rowOff>0</xdr:rowOff>
    </xdr:from>
    <xdr:to>
      <xdr:col>17</xdr:col>
      <xdr:colOff>0</xdr:colOff>
      <xdr:row>26</xdr:row>
      <xdr:rowOff>0</xdr:rowOff>
    </xdr:to>
    <xdr:graphicFrame macro="">
      <xdr:nvGraphicFramePr>
        <xdr:cNvPr id="3" name="Chart">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19</xdr:row>
      <xdr:rowOff>0</xdr:rowOff>
    </xdr:from>
    <xdr:to>
      <xdr:col>13</xdr:col>
      <xdr:colOff>0</xdr:colOff>
      <xdr:row>31</xdr:row>
      <xdr:rowOff>0</xdr:rowOff>
    </xdr:to>
    <xdr:graphicFrame macro="">
      <xdr:nvGraphicFramePr>
        <xdr:cNvPr id="4" name="Chart">
          <a:extLst>
            <a:ext uri="{FF2B5EF4-FFF2-40B4-BE49-F238E27FC236}">
              <a16:creationId xmlns:a16="http://schemas.microsoft.com/office/drawing/2014/main" id="{00000000-0008-0000-0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26</xdr:row>
      <xdr:rowOff>0</xdr:rowOff>
    </xdr:from>
    <xdr:to>
      <xdr:col>17</xdr:col>
      <xdr:colOff>0</xdr:colOff>
      <xdr:row>41</xdr:row>
      <xdr:rowOff>0</xdr:rowOff>
    </xdr:to>
    <xdr:graphicFrame macro="">
      <xdr:nvGraphicFramePr>
        <xdr:cNvPr id="5" name="Chart">
          <a:extLst>
            <a:ext uri="{FF2B5EF4-FFF2-40B4-BE49-F238E27FC236}">
              <a16:creationId xmlns:a16="http://schemas.microsoft.com/office/drawing/2014/main" id="{00000000-0008-0000-0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3</xdr:row>
      <xdr:rowOff>0</xdr:rowOff>
    </xdr:from>
    <xdr:to>
      <xdr:col>17</xdr:col>
      <xdr:colOff>0</xdr:colOff>
      <xdr:row>20</xdr:row>
      <xdr:rowOff>0</xdr:rowOff>
    </xdr:to>
    <xdr:graphicFrame macro="">
      <xdr:nvGraphicFramePr>
        <xdr:cNvPr id="2" name="Chart">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17</xdr:row>
      <xdr:rowOff>0</xdr:rowOff>
    </xdr:from>
    <xdr:to>
      <xdr:col>17</xdr:col>
      <xdr:colOff>0</xdr:colOff>
      <xdr:row>33</xdr:row>
      <xdr:rowOff>0</xdr:rowOff>
    </xdr:to>
    <xdr:graphicFrame macro="">
      <xdr:nvGraphicFramePr>
        <xdr:cNvPr id="3" name="Chart">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26</xdr:row>
      <xdr:rowOff>0</xdr:rowOff>
    </xdr:from>
    <xdr:to>
      <xdr:col>17</xdr:col>
      <xdr:colOff>0</xdr:colOff>
      <xdr:row>43</xdr:row>
      <xdr:rowOff>0</xdr:rowOff>
    </xdr:to>
    <xdr:graphicFrame macro="">
      <xdr:nvGraphicFramePr>
        <xdr:cNvPr id="4" name="Chart">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5</xdr:row>
      <xdr:rowOff>0</xdr:rowOff>
    </xdr:from>
    <xdr:to>
      <xdr:col>17</xdr:col>
      <xdr:colOff>0</xdr:colOff>
      <xdr:row>22</xdr:row>
      <xdr:rowOff>0</xdr:rowOff>
    </xdr:to>
    <xdr:graphicFrame macro="">
      <xdr:nvGraphicFramePr>
        <xdr:cNvPr id="2" name="Chart">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17</xdr:row>
      <xdr:rowOff>0</xdr:rowOff>
    </xdr:from>
    <xdr:to>
      <xdr:col>17</xdr:col>
      <xdr:colOff>0</xdr:colOff>
      <xdr:row>34</xdr:row>
      <xdr:rowOff>0</xdr:rowOff>
    </xdr:to>
    <xdr:graphicFrame macro="">
      <xdr:nvGraphicFramePr>
        <xdr:cNvPr id="3" name="Chart">
          <a:extLst>
            <a:ext uri="{FF2B5EF4-FFF2-40B4-BE49-F238E27FC236}">
              <a16:creationId xmlns:a16="http://schemas.microsoft.com/office/drawing/2014/main" id="{00000000-0008-0000-0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27</xdr:row>
      <xdr:rowOff>0</xdr:rowOff>
    </xdr:from>
    <xdr:to>
      <xdr:col>17</xdr:col>
      <xdr:colOff>0</xdr:colOff>
      <xdr:row>44</xdr:row>
      <xdr:rowOff>0</xdr:rowOff>
    </xdr:to>
    <xdr:graphicFrame macro="">
      <xdr:nvGraphicFramePr>
        <xdr:cNvPr id="4" name="Chart">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nonDataTable" displayName="AnonDataTable" ref="A4:AN276" totalsRowShown="0">
  <tableColumns count="40">
    <tableColumn id="1" xr3:uid="{00000000-0010-0000-0000-000001000000}" name="Respondenta ID"/>
    <tableColumn id="2" xr3:uid="{00000000-0010-0000-0000-000002000000}" name="Aptaujas mēnesis"/>
    <tableColumn id="3" xr3:uid="{00000000-0010-0000-0000-000003000000}" name="Jūsu pašreizējā vecuma grupa:"/>
    <tableColumn id="4" xr3:uid="{00000000-0010-0000-0000-000004000000}" name="Jūsu vecuma grupa diagnozes uzstādīšanas laikā:"/>
    <tableColumn id="5" xr3:uid="{00000000-0010-0000-0000-000005000000}" name="Jūsu dzimums:  "/>
    <tableColumn id="6" xr3:uid="{00000000-0010-0000-0000-000006000000}" name="Jūsu iegūtā izglītība:  "/>
    <tableColumn id="7" xr3:uid="{00000000-0010-0000-0000-000007000000}" name="Jūsu dzīvesvieta (novads vai valstspilsēta):  "/>
    <tableColumn id="8" xr3:uid="{00000000-0010-0000-0000-000008000000}" name="Cik ilgs laiks pagāja no brīža, kad Jums  radās pirmās aizdomas par veselības problēmu (simptomi vai izmeklējuma rezultāts), līdz Jūs sazinājāties ar savu ģimenes ārsta praksi?"/>
    <tableColumn id="9" xr3:uid="{00000000-0010-0000-0000-000009000000}" name="Vai ģimenes ārsts nekavējoties reaģēja uz jūsu sūdzību un nosūtīja jūs uz izmeklējumiem un pie profila speciālista?"/>
    <tableColumn id="10" xr3:uid="{00000000-0010-0000-0000-00000A000000}" name="Cik ilgs laiks pagāja no brīža, kad Jums radās pirmās aizdomas par veselības problēmu (simptomi vai izmeklējuma rezultāts), līdz Jūs apmeklējāt speciālistu?"/>
    <tableColumn id="11" xr3:uid="{00000000-0010-0000-0000-00000B000000}" name="Vai speciālists nekavējoties reaģēja uz Jūsu situāciju un nosūtīja Jūs uz izmeklējumiem? "/>
    <tableColumn id="12" xr3:uid="{00000000-0010-0000-0000-00000C000000}" name="Kad ģimenes ārsts/speciālists Jūs nosūtīja uz izmeklējumiem, vai Jums tika saprotami paskaidrots, kāpēc tas ir nepieciešams?  "/>
    <tableColumn id="13" xr3:uid="{00000000-0010-0000-0000-00000D000000}" name="Cik viegli vai grūti bija pierakstīties uz nepieciešamajiem radioloģiskajiem izmeklējumiem?  "/>
    <tableColumn id="14" xr3:uid="{00000000-0010-0000-0000-00000E000000}" name="Cik ilgs laiks pagāja līdz izmeklējuma veikšanai?"/>
    <tableColumn id="15" xr3:uid="{00000000-0010-0000-0000-00000F000000}" name="Vai Jūs bijāt apmierināti ar gaidīšanas ilgumu līdz izmeklējuma veikšanai?"/>
    <tableColumn id="16" xr3:uid="{00000000-0010-0000-0000-000010000000}" name="Vai izmeklējumu veicāt valsts apmaksātā kārtībā (pēc kvotām) vai privātajā sektorā?"/>
    <tableColumn id="17" xr3:uid="{00000000-0010-0000-0000-000011000000}" name="Vai pirms radioloģiskā izmeklējuma saņēmāt skaidru informāciju, kā tam sagatavoties (piemēram, nedrīkst ēst, jādzer ūdens, jāpaņem līdzi iepriekšējie izmeklējumi u.c.)?  "/>
    <tableColumn id="18" xr3:uid="{00000000-0010-0000-0000-000012000000}" name="Kad ieradāties uz izmeklējumu, vai medicīnas personālam (piemēram, radiologam/radiogrāferam/radiologa asistentam) bija pieejama visa nepieciešamā informācija par Jums un Jūsu veselību?  "/>
    <tableColumn id="19" xr3:uid="{00000000-0010-0000-0000-000013000000}" name="Vai speciālists (radiologs/radiogrāfers/radiologa asistents), kurš veica izmeklējumu, Jums skaidri paskaidroja procedūras gaitu?  "/>
    <tableColumn id="20" xr3:uid="{00000000-0010-0000-0000-000014000000}" name="Kā Jūs vērtējat iejūtību un rūpes, ko saņēmāt paša radioloģiskā izmeklējuma laikā no personāla puses?  "/>
    <tableColumn id="21" xr3:uid="{00000000-0010-0000-0000-000015000000}" name="Vai bijāt apmierināts ar gaidīšanas laiku, līdz izmeklējuma rezultātu saņemšanai?  "/>
    <tableColumn id="22" xr3:uid="{00000000-0010-0000-0000-000016000000}" name="Vai ārstam speciālistam bija pieejami Jūsu izmeklējuma rezultāti? (apraksts un attēli)"/>
    <tableColumn id="23" xr3:uid="{00000000-0010-0000-0000-000017000000}" name="Kā speciālists iepazinās ar Jūsu izmeklējuma rezultātiem (attēliem un aprakstu)?"/>
    <tableColumn id="24" xr3:uid="{00000000-0010-0000-0000-000018000000}" name="Vai izmeklējumu rezultāti Jums tika izskaidroti saprotamā veidā?  "/>
    <tableColumn id="25" xr3:uid="{00000000-0010-0000-0000-000019000000}" name="Vai Jums bija situācija, kad kāds no radioloģiskajiem izmeklējumiem bija jāveic atkārtoti, jo iepriekšējais bija tehniski nekvalitatīvs, pazudis, nebija pieejams ārstam, vai arī speciālists lūdza izmeklējumu pārtaisīt konkrētajā ārstniecības iestādē?"/>
    <tableColumn id="26" xr3:uid="{00000000-0010-0000-0000-00001A000000}" name="Vai tikāt informēts (-a) par iespēju pieaicināt atbalsta personu (piemēram, tuvinieku vai draugu)?"/>
    <tableColumn id="27" xr3:uid="{00000000-0010-0000-0000-00001B000000}" name="Novērtējiet, lūdzu, sekojošus apgalvojumus par to, kā Jums paziņoja diagnozi:   [Ārsts izskaidroja manu diagnozi saprotamā un pietiekami detalizētā veidā]"/>
    <tableColumn id="28" xr3:uid="{00000000-0010-0000-0000-00001C000000}" name="Novērtējiet, lūdzu, sekojošus apgalvojumus par to, kā Jums paziņoja diagnozi:   [Vai diagnoze tika paziņota iejūtīgā veidā?]"/>
    <tableColumn id="29" xr3:uid="{00000000-0010-0000-0000-00001D000000}" name="Novērtējiet, lūdzu, sekojošus apgalvojumus par to, kā Jums paziņoja diagnozi:   [Vai Jums tika dota iespēja uzdot jautājumus?]"/>
    <tableColumn id="30" xr3:uid="{00000000-0010-0000-0000-00001E000000}" name="Novērtējiet, lūdzu, sekojošus apgalvojumus par to, kā Jums paziņoja diagnozi:   [Vai vieta, kur Jums paziņoja diagnozi, bija piemērota (nodrošināja privātumu)?]"/>
    <tableColumn id="31" xr3:uid="{00000000-0010-0000-0000-00001F000000}" name="Kā Jūs jutāties, saņemot diagnozi no speciālista? Lūdzu, izvēlieties situāciju, kas visprecīzāk raksturo Jūsu pieredzi."/>
    <tableColumn id="32" xr3:uid="{00000000-0010-0000-0000-000020000000}" name="Vai Jums saprotamā veidā tika izskaidrotas Jūsu ārstēšanas iespējas?  "/>
    <tableColumn id="33" xr3:uid="{00000000-0010-0000-0000-000021000000}" name="Vai Jūs tikāt iesaistīts(-a) lēmumu pieņemšanā par savu ārstēšanu tik daudz, cik Jūs to vēlējāties?  "/>
    <tableColumn id="34" xr3:uid="{00000000-0010-0000-0000-000022000000}" name="Vai Jums tika sniegta informācija par to, kur vērsties papildus jautājumu gadījumā?  "/>
    <tableColumn id="35" xr3:uid="{00000000-0010-0000-0000-000023000000}" name="Vai Jums tika sniegta informācija vai palīdzība saistībā ar administratīviem vai finansiāliem jautājumiem (piemēram, slimības lapas, invaliditātes pabalsti, kompensējamie medikamenti)?  "/>
    <tableColumn id="36" xr3:uid="{00000000-0010-0000-0000-000024000000}" name="Kopumā, kā Jūs novērtētu saņemto aprūpi laika posmā no pirmajām aizdomām vai simptomiem līdz ārstēšanas plāna apstiprināšanai? Novērtējiet skalā no 0 (ļoti slikti) līdz 10 (izcili)."/>
    <tableColumn id="37" xr3:uid="{00000000-0010-0000-0000-000025000000}" name="Cik labi Jūs, balstoties uz visu savu pieredzi šajā diagnostikas posmā (no pirmajām aizdomām līdz ārstēšanas plāna apstiprināšanai), sapratāt, kādi ir nākamie soļi – kur Jums jādodas, kādā secībā un ko darīt tālāk?"/>
    <tableColumn id="38" xr3:uid="{00000000-0010-0000-0000-000026000000}" name="Jūsu vārdiem – kas Jūsu pieredzē šajā posmā bija īpaši slikts vai negatīvs?  "/>
    <tableColumn id="39" xr3:uid="{00000000-0010-0000-0000-000027000000}" name="Jūsu vārdiem – kas Jūsu pieredzē šajā posmā bija īpaši labs vai pozitīvs?  "/>
    <tableColumn id="40" xr3:uid="{00000000-0010-0000-0000-000028000000}" name="Jūsu vārdiem – ko varētu uzlabot, lai citiem pacientiem šis posms būtu vieglāks?  "/>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76"/>
  <sheetViews>
    <sheetView tabSelected="1" workbookViewId="0">
      <selection sqref="A1:AN1"/>
    </sheetView>
  </sheetViews>
  <sheetFormatPr defaultRowHeight="13.8"/>
  <cols>
    <col min="1" max="1" width="12" customWidth="1"/>
    <col min="2" max="2" width="13" customWidth="1"/>
    <col min="3" max="3" width="14" customWidth="1"/>
    <col min="4" max="4" width="16" customWidth="1"/>
    <col min="5" max="5" width="14" customWidth="1"/>
    <col min="6" max="6" width="24" customWidth="1"/>
    <col min="7" max="7" width="20" customWidth="1"/>
    <col min="8" max="19" width="28" customWidth="1"/>
    <col min="20" max="20" width="12" customWidth="1"/>
    <col min="21" max="35" width="28" customWidth="1"/>
    <col min="36" max="36" width="14" customWidth="1"/>
    <col min="37" max="37" width="28" customWidth="1"/>
    <col min="38" max="40" width="45" customWidth="1"/>
  </cols>
  <sheetData>
    <row r="1" spans="1:40" ht="17.850000000000001" customHeight="1">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row>
    <row r="2" spans="1:40" ht="24.3" customHeight="1">
      <c r="A2" s="14" t="s">
        <v>1</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row>
    <row r="4" spans="1:40" ht="38.4" customHeight="1">
      <c r="A4" s="1" t="s">
        <v>2</v>
      </c>
      <c r="B4" s="1" t="s">
        <v>3</v>
      </c>
      <c r="C4" s="1" t="s">
        <v>4</v>
      </c>
      <c r="D4" s="1" t="s">
        <v>5</v>
      </c>
      <c r="E4" s="1" t="s">
        <v>6</v>
      </c>
      <c r="F4" s="1" t="s">
        <v>7</v>
      </c>
      <c r="G4" s="1" t="s">
        <v>8</v>
      </c>
      <c r="H4" s="1" t="s">
        <v>9</v>
      </c>
      <c r="I4" s="1" t="s">
        <v>10</v>
      </c>
      <c r="J4" s="1" t="s">
        <v>11</v>
      </c>
      <c r="K4" s="1" t="s">
        <v>12</v>
      </c>
      <c r="L4" s="1" t="s">
        <v>13</v>
      </c>
      <c r="M4" s="1" t="s">
        <v>14</v>
      </c>
      <c r="N4" s="1" t="s">
        <v>15</v>
      </c>
      <c r="O4" s="1" t="s">
        <v>16</v>
      </c>
      <c r="P4" s="1" t="s">
        <v>17</v>
      </c>
      <c r="Q4" s="1" t="s">
        <v>18</v>
      </c>
      <c r="R4" s="1" t="s">
        <v>19</v>
      </c>
      <c r="S4" s="1" t="s">
        <v>20</v>
      </c>
      <c r="T4" s="1" t="s">
        <v>21</v>
      </c>
      <c r="U4" s="1" t="s">
        <v>22</v>
      </c>
      <c r="V4" s="1" t="s">
        <v>23</v>
      </c>
      <c r="W4" s="1" t="s">
        <v>24</v>
      </c>
      <c r="X4" s="1" t="s">
        <v>25</v>
      </c>
      <c r="Y4" s="1" t="s">
        <v>26</v>
      </c>
      <c r="Z4" s="1" t="s">
        <v>27</v>
      </c>
      <c r="AA4" s="1" t="s">
        <v>28</v>
      </c>
      <c r="AB4" s="1" t="s">
        <v>29</v>
      </c>
      <c r="AC4" s="1" t="s">
        <v>30</v>
      </c>
      <c r="AD4" s="1" t="s">
        <v>31</v>
      </c>
      <c r="AE4" s="1" t="s">
        <v>32</v>
      </c>
      <c r="AF4" s="1" t="s">
        <v>33</v>
      </c>
      <c r="AG4" s="1" t="s">
        <v>34</v>
      </c>
      <c r="AH4" s="1" t="s">
        <v>35</v>
      </c>
      <c r="AI4" s="1" t="s">
        <v>36</v>
      </c>
      <c r="AJ4" s="1" t="s">
        <v>37</v>
      </c>
      <c r="AK4" s="1" t="s">
        <v>38</v>
      </c>
      <c r="AL4" s="1" t="s">
        <v>39</v>
      </c>
      <c r="AM4" s="1" t="s">
        <v>40</v>
      </c>
      <c r="AN4" s="1" t="s">
        <v>41</v>
      </c>
    </row>
    <row r="5" spans="1:40" ht="15.9" customHeight="1">
      <c r="A5" s="2" t="s">
        <v>42</v>
      </c>
      <c r="B5" s="2" t="s">
        <v>43</v>
      </c>
      <c r="C5" s="2" t="s">
        <v>44</v>
      </c>
      <c r="D5" s="2"/>
      <c r="E5" s="2" t="s">
        <v>45</v>
      </c>
      <c r="F5" s="2" t="s">
        <v>46</v>
      </c>
      <c r="G5" s="2" t="s">
        <v>47</v>
      </c>
      <c r="H5" s="2" t="s">
        <v>48</v>
      </c>
      <c r="I5" s="2"/>
      <c r="J5" s="2" t="s">
        <v>49</v>
      </c>
      <c r="K5" s="2"/>
      <c r="L5" s="2" t="s">
        <v>50</v>
      </c>
      <c r="M5" s="2" t="s">
        <v>51</v>
      </c>
      <c r="N5" s="2"/>
      <c r="O5" s="2" t="s">
        <v>52</v>
      </c>
      <c r="P5" s="2"/>
      <c r="Q5" s="2" t="s">
        <v>53</v>
      </c>
      <c r="R5" s="2" t="s">
        <v>54</v>
      </c>
      <c r="S5" s="2" t="s">
        <v>55</v>
      </c>
      <c r="T5" s="2">
        <v>7</v>
      </c>
      <c r="U5" s="2" t="s">
        <v>56</v>
      </c>
      <c r="V5" s="2" t="s">
        <v>57</v>
      </c>
      <c r="W5" s="2"/>
      <c r="X5" s="2" t="s">
        <v>55</v>
      </c>
      <c r="Y5" s="2" t="s">
        <v>58</v>
      </c>
      <c r="Z5" s="2" t="s">
        <v>59</v>
      </c>
      <c r="AA5" s="2"/>
      <c r="AB5" s="2" t="s">
        <v>60</v>
      </c>
      <c r="AC5" s="2" t="s">
        <v>61</v>
      </c>
      <c r="AD5" s="2" t="s">
        <v>62</v>
      </c>
      <c r="AE5" s="2"/>
      <c r="AF5" s="2" t="s">
        <v>50</v>
      </c>
      <c r="AG5" s="2" t="s">
        <v>63</v>
      </c>
      <c r="AH5" s="2" t="s">
        <v>64</v>
      </c>
      <c r="AI5" s="2" t="s">
        <v>65</v>
      </c>
      <c r="AJ5" s="2">
        <v>2</v>
      </c>
      <c r="AK5" s="2"/>
      <c r="AL5" s="3" t="s">
        <v>66</v>
      </c>
      <c r="AM5" s="3" t="s">
        <v>67</v>
      </c>
      <c r="AN5" s="3" t="s">
        <v>68</v>
      </c>
    </row>
    <row r="6" spans="1:40" ht="15.9" customHeight="1">
      <c r="A6" s="2" t="s">
        <v>69</v>
      </c>
      <c r="B6" s="2" t="s">
        <v>43</v>
      </c>
      <c r="C6" s="2" t="s">
        <v>44</v>
      </c>
      <c r="D6" s="2"/>
      <c r="E6" s="2" t="s">
        <v>45</v>
      </c>
      <c r="F6" s="2" t="s">
        <v>46</v>
      </c>
      <c r="G6" s="2" t="s">
        <v>70</v>
      </c>
      <c r="H6" s="2" t="s">
        <v>71</v>
      </c>
      <c r="I6" s="2"/>
      <c r="J6" s="2" t="s">
        <v>72</v>
      </c>
      <c r="K6" s="2"/>
      <c r="L6" s="2" t="s">
        <v>55</v>
      </c>
      <c r="M6" s="2" t="s">
        <v>73</v>
      </c>
      <c r="N6" s="2"/>
      <c r="O6" s="2" t="s">
        <v>56</v>
      </c>
      <c r="P6" s="2"/>
      <c r="Q6" s="2" t="s">
        <v>74</v>
      </c>
      <c r="R6" s="2" t="s">
        <v>54</v>
      </c>
      <c r="S6" s="2" t="s">
        <v>75</v>
      </c>
      <c r="T6" s="2">
        <v>1</v>
      </c>
      <c r="U6" s="2" t="s">
        <v>56</v>
      </c>
      <c r="V6" s="2" t="s">
        <v>57</v>
      </c>
      <c r="W6" s="2"/>
      <c r="X6" s="2" t="s">
        <v>55</v>
      </c>
      <c r="Y6" s="2" t="s">
        <v>76</v>
      </c>
      <c r="Z6" s="2" t="s">
        <v>59</v>
      </c>
      <c r="AA6" s="2"/>
      <c r="AB6" s="2" t="s">
        <v>60</v>
      </c>
      <c r="AC6" s="2" t="s">
        <v>62</v>
      </c>
      <c r="AD6" s="2" t="s">
        <v>62</v>
      </c>
      <c r="AE6" s="2"/>
      <c r="AF6" s="2" t="s">
        <v>50</v>
      </c>
      <c r="AG6" s="2" t="s">
        <v>77</v>
      </c>
      <c r="AH6" s="2" t="s">
        <v>78</v>
      </c>
      <c r="AI6" s="2" t="s">
        <v>65</v>
      </c>
      <c r="AJ6" s="2">
        <v>4</v>
      </c>
      <c r="AK6" s="2"/>
      <c r="AL6" s="3" t="s">
        <v>79</v>
      </c>
      <c r="AM6" s="3" t="s">
        <v>80</v>
      </c>
      <c r="AN6" s="3" t="s">
        <v>81</v>
      </c>
    </row>
    <row r="7" spans="1:40" ht="15.9" customHeight="1">
      <c r="A7" s="2" t="s">
        <v>82</v>
      </c>
      <c r="B7" s="2" t="s">
        <v>43</v>
      </c>
      <c r="C7" s="2" t="s">
        <v>44</v>
      </c>
      <c r="D7" s="2"/>
      <c r="E7" s="2" t="s">
        <v>45</v>
      </c>
      <c r="F7" s="2" t="s">
        <v>46</v>
      </c>
      <c r="G7" s="2" t="s">
        <v>83</v>
      </c>
      <c r="H7" s="2" t="s">
        <v>71</v>
      </c>
      <c r="I7" s="2"/>
      <c r="J7" s="2" t="s">
        <v>84</v>
      </c>
      <c r="K7" s="2"/>
      <c r="L7" s="2" t="s">
        <v>85</v>
      </c>
      <c r="M7" s="2" t="s">
        <v>86</v>
      </c>
      <c r="N7" s="2"/>
      <c r="O7" s="2" t="s">
        <v>87</v>
      </c>
      <c r="P7" s="2"/>
      <c r="Q7" s="2" t="s">
        <v>88</v>
      </c>
      <c r="R7" s="2" t="s">
        <v>89</v>
      </c>
      <c r="S7" s="2" t="s">
        <v>85</v>
      </c>
      <c r="T7" s="2">
        <v>10</v>
      </c>
      <c r="U7" s="2" t="s">
        <v>87</v>
      </c>
      <c r="V7" s="2" t="s">
        <v>90</v>
      </c>
      <c r="W7" s="2"/>
      <c r="X7" s="2" t="s">
        <v>55</v>
      </c>
      <c r="Y7" s="2" t="s">
        <v>76</v>
      </c>
      <c r="Z7" s="2" t="s">
        <v>91</v>
      </c>
      <c r="AA7" s="2"/>
      <c r="AB7" s="2" t="s">
        <v>92</v>
      </c>
      <c r="AC7" s="2" t="s">
        <v>92</v>
      </c>
      <c r="AD7" s="2" t="s">
        <v>92</v>
      </c>
      <c r="AE7" s="2"/>
      <c r="AF7" s="2" t="s">
        <v>85</v>
      </c>
      <c r="AG7" s="2" t="s">
        <v>93</v>
      </c>
      <c r="AH7" s="2" t="s">
        <v>94</v>
      </c>
      <c r="AI7" s="2" t="s">
        <v>95</v>
      </c>
      <c r="AJ7" s="2">
        <v>10</v>
      </c>
      <c r="AK7" s="2"/>
      <c r="AL7" s="3" t="s">
        <v>96</v>
      </c>
      <c r="AM7" s="3" t="s">
        <v>97</v>
      </c>
      <c r="AN7" s="3" t="s">
        <v>98</v>
      </c>
    </row>
    <row r="8" spans="1:40" ht="15.9" customHeight="1">
      <c r="A8" s="2" t="s">
        <v>99</v>
      </c>
      <c r="B8" s="2" t="s">
        <v>100</v>
      </c>
      <c r="C8" s="2" t="s">
        <v>44</v>
      </c>
      <c r="D8" s="2" t="s">
        <v>101</v>
      </c>
      <c r="E8" s="2" t="s">
        <v>45</v>
      </c>
      <c r="F8" s="2" t="s">
        <v>46</v>
      </c>
      <c r="G8" s="2" t="s">
        <v>70</v>
      </c>
      <c r="H8" s="2" t="s">
        <v>71</v>
      </c>
      <c r="I8" s="2" t="s">
        <v>102</v>
      </c>
      <c r="J8" s="2" t="s">
        <v>72</v>
      </c>
      <c r="K8" s="2" t="s">
        <v>103</v>
      </c>
      <c r="L8" s="2" t="s">
        <v>55</v>
      </c>
      <c r="M8" s="2" t="s">
        <v>73</v>
      </c>
      <c r="N8" s="2" t="s">
        <v>104</v>
      </c>
      <c r="O8" s="2" t="s">
        <v>105</v>
      </c>
      <c r="P8" s="2" t="s">
        <v>106</v>
      </c>
      <c r="Q8" s="2" t="s">
        <v>107</v>
      </c>
      <c r="R8" s="2" t="s">
        <v>54</v>
      </c>
      <c r="S8" s="2" t="s">
        <v>75</v>
      </c>
      <c r="T8" s="2">
        <v>1</v>
      </c>
      <c r="U8" s="2" t="s">
        <v>56</v>
      </c>
      <c r="V8" s="2" t="s">
        <v>57</v>
      </c>
      <c r="W8" s="2" t="s">
        <v>108</v>
      </c>
      <c r="X8" s="2" t="s">
        <v>109</v>
      </c>
      <c r="Y8" s="2" t="s">
        <v>110</v>
      </c>
      <c r="Z8" s="2" t="s">
        <v>59</v>
      </c>
      <c r="AA8" s="2" t="s">
        <v>60</v>
      </c>
      <c r="AB8" s="2" t="s">
        <v>60</v>
      </c>
      <c r="AC8" s="2" t="s">
        <v>62</v>
      </c>
      <c r="AD8" s="2" t="s">
        <v>60</v>
      </c>
      <c r="AE8" s="2" t="s">
        <v>111</v>
      </c>
      <c r="AF8" s="2" t="s">
        <v>50</v>
      </c>
      <c r="AG8" s="2" t="s">
        <v>77</v>
      </c>
      <c r="AH8" s="2" t="s">
        <v>78</v>
      </c>
      <c r="AI8" s="2" t="s">
        <v>65</v>
      </c>
      <c r="AJ8" s="2">
        <v>5</v>
      </c>
      <c r="AK8" s="2" t="s">
        <v>112</v>
      </c>
      <c r="AL8" s="3" t="s">
        <v>113</v>
      </c>
      <c r="AM8" s="3" t="s">
        <v>113</v>
      </c>
      <c r="AN8" s="3" t="s">
        <v>113</v>
      </c>
    </row>
    <row r="9" spans="1:40" ht="15.9" customHeight="1">
      <c r="A9" s="2" t="s">
        <v>114</v>
      </c>
      <c r="B9" s="2" t="s">
        <v>100</v>
      </c>
      <c r="C9" s="2" t="s">
        <v>44</v>
      </c>
      <c r="D9" s="2" t="s">
        <v>101</v>
      </c>
      <c r="E9" s="2" t="s">
        <v>45</v>
      </c>
      <c r="F9" s="2" t="s">
        <v>46</v>
      </c>
      <c r="G9" s="2" t="s">
        <v>83</v>
      </c>
      <c r="H9" s="2" t="s">
        <v>71</v>
      </c>
      <c r="I9" s="2" t="s">
        <v>103</v>
      </c>
      <c r="J9" s="2" t="s">
        <v>84</v>
      </c>
      <c r="K9" s="2" t="s">
        <v>103</v>
      </c>
      <c r="L9" s="2" t="s">
        <v>85</v>
      </c>
      <c r="M9" s="2" t="s">
        <v>86</v>
      </c>
      <c r="N9" s="2" t="s">
        <v>115</v>
      </c>
      <c r="O9" s="2" t="s">
        <v>87</v>
      </c>
      <c r="P9" s="2" t="s">
        <v>116</v>
      </c>
      <c r="Q9" s="2" t="s">
        <v>88</v>
      </c>
      <c r="R9" s="2" t="s">
        <v>89</v>
      </c>
      <c r="S9" s="2" t="s">
        <v>85</v>
      </c>
      <c r="T9" s="2">
        <v>10</v>
      </c>
      <c r="U9" s="2" t="s">
        <v>87</v>
      </c>
      <c r="V9" s="2" t="s">
        <v>90</v>
      </c>
      <c r="W9" s="2" t="s">
        <v>117</v>
      </c>
      <c r="X9" s="2" t="s">
        <v>85</v>
      </c>
      <c r="Y9" s="2" t="s">
        <v>58</v>
      </c>
      <c r="Z9" s="2" t="s">
        <v>91</v>
      </c>
      <c r="AA9" s="2" t="s">
        <v>92</v>
      </c>
      <c r="AB9" s="2" t="s">
        <v>92</v>
      </c>
      <c r="AC9" s="2" t="s">
        <v>92</v>
      </c>
      <c r="AD9" s="2" t="s">
        <v>92</v>
      </c>
      <c r="AE9" s="2" t="s">
        <v>118</v>
      </c>
      <c r="AF9" s="2" t="s">
        <v>85</v>
      </c>
      <c r="AG9" s="2" t="s">
        <v>93</v>
      </c>
      <c r="AH9" s="2" t="s">
        <v>94</v>
      </c>
      <c r="AI9" s="2" t="s">
        <v>95</v>
      </c>
      <c r="AJ9" s="2">
        <v>10</v>
      </c>
      <c r="AK9" s="2" t="s">
        <v>119</v>
      </c>
      <c r="AL9" s="3" t="s">
        <v>120</v>
      </c>
      <c r="AM9" s="3" t="s">
        <v>121</v>
      </c>
      <c r="AN9" s="3" t="s">
        <v>122</v>
      </c>
    </row>
    <row r="10" spans="1:40" ht="15.9" customHeight="1">
      <c r="A10" s="2" t="s">
        <v>123</v>
      </c>
      <c r="B10" s="2" t="s">
        <v>124</v>
      </c>
      <c r="C10" s="2" t="s">
        <v>44</v>
      </c>
      <c r="D10" s="2" t="s">
        <v>44</v>
      </c>
      <c r="E10" s="2" t="s">
        <v>45</v>
      </c>
      <c r="F10" s="2" t="s">
        <v>46</v>
      </c>
      <c r="G10" s="2" t="s">
        <v>83</v>
      </c>
      <c r="H10" s="2" t="s">
        <v>84</v>
      </c>
      <c r="I10" s="2" t="s">
        <v>103</v>
      </c>
      <c r="J10" s="2" t="s">
        <v>49</v>
      </c>
      <c r="K10" s="2" t="s">
        <v>103</v>
      </c>
      <c r="L10" s="2" t="s">
        <v>85</v>
      </c>
      <c r="M10" s="2" t="s">
        <v>51</v>
      </c>
      <c r="N10" s="2" t="s">
        <v>125</v>
      </c>
      <c r="O10" s="2" t="s">
        <v>52</v>
      </c>
      <c r="P10" s="2" t="s">
        <v>106</v>
      </c>
      <c r="Q10" s="2" t="s">
        <v>88</v>
      </c>
      <c r="R10" s="2" t="s">
        <v>54</v>
      </c>
      <c r="S10" s="2" t="s">
        <v>85</v>
      </c>
      <c r="T10" s="2">
        <v>8</v>
      </c>
      <c r="U10" s="2" t="s">
        <v>105</v>
      </c>
      <c r="V10" s="2" t="s">
        <v>90</v>
      </c>
      <c r="W10" s="2" t="s">
        <v>108</v>
      </c>
      <c r="X10" s="2" t="s">
        <v>55</v>
      </c>
      <c r="Y10" s="2" t="s">
        <v>58</v>
      </c>
      <c r="Z10" s="2" t="s">
        <v>59</v>
      </c>
      <c r="AA10" s="2" t="s">
        <v>62</v>
      </c>
      <c r="AB10" s="2" t="s">
        <v>62</v>
      </c>
      <c r="AC10" s="2" t="s">
        <v>92</v>
      </c>
      <c r="AD10" s="2" t="s">
        <v>92</v>
      </c>
      <c r="AE10" s="2" t="s">
        <v>126</v>
      </c>
      <c r="AF10" s="2" t="s">
        <v>127</v>
      </c>
      <c r="AG10" s="2" t="s">
        <v>93</v>
      </c>
      <c r="AH10" s="2" t="s">
        <v>94</v>
      </c>
      <c r="AI10" s="2" t="s">
        <v>128</v>
      </c>
      <c r="AJ10" s="2">
        <v>6</v>
      </c>
      <c r="AK10" s="2" t="s">
        <v>119</v>
      </c>
      <c r="AL10" s="3" t="s">
        <v>129</v>
      </c>
      <c r="AM10" s="3" t="s">
        <v>130</v>
      </c>
      <c r="AN10" s="3" t="s">
        <v>131</v>
      </c>
    </row>
    <row r="11" spans="1:40" ht="15.9" customHeight="1">
      <c r="A11" s="2" t="s">
        <v>132</v>
      </c>
      <c r="B11" s="2" t="s">
        <v>124</v>
      </c>
      <c r="C11" s="2" t="s">
        <v>44</v>
      </c>
      <c r="D11" s="2" t="s">
        <v>101</v>
      </c>
      <c r="E11" s="2" t="s">
        <v>45</v>
      </c>
      <c r="F11" s="2" t="s">
        <v>46</v>
      </c>
      <c r="G11" s="2" t="s">
        <v>83</v>
      </c>
      <c r="H11" s="2" t="s">
        <v>84</v>
      </c>
      <c r="I11" s="2" t="s">
        <v>103</v>
      </c>
      <c r="J11" s="2" t="s">
        <v>133</v>
      </c>
      <c r="K11" s="2" t="s">
        <v>103</v>
      </c>
      <c r="L11" s="2" t="s">
        <v>55</v>
      </c>
      <c r="M11" s="2" t="s">
        <v>134</v>
      </c>
      <c r="N11" s="2" t="s">
        <v>104</v>
      </c>
      <c r="O11" s="2" t="s">
        <v>56</v>
      </c>
      <c r="P11" s="2" t="s">
        <v>116</v>
      </c>
      <c r="Q11" s="2" t="s">
        <v>53</v>
      </c>
      <c r="R11" s="2" t="s">
        <v>89</v>
      </c>
      <c r="S11" s="2" t="s">
        <v>55</v>
      </c>
      <c r="T11" s="2">
        <v>6</v>
      </c>
      <c r="U11" s="2" t="s">
        <v>52</v>
      </c>
      <c r="V11" s="2" t="s">
        <v>90</v>
      </c>
      <c r="W11" s="2" t="s">
        <v>108</v>
      </c>
      <c r="X11" s="2" t="s">
        <v>55</v>
      </c>
      <c r="Y11" s="2" t="s">
        <v>58</v>
      </c>
      <c r="Z11" s="2" t="s">
        <v>91</v>
      </c>
      <c r="AA11" s="2" t="s">
        <v>61</v>
      </c>
      <c r="AB11" s="2" t="s">
        <v>62</v>
      </c>
      <c r="AC11" s="2" t="s">
        <v>62</v>
      </c>
      <c r="AD11" s="2" t="s">
        <v>92</v>
      </c>
      <c r="AE11" s="2" t="s">
        <v>135</v>
      </c>
      <c r="AF11" s="2" t="s">
        <v>55</v>
      </c>
      <c r="AG11" s="2" t="s">
        <v>77</v>
      </c>
      <c r="AH11" s="2" t="s">
        <v>64</v>
      </c>
      <c r="AI11" s="2" t="s">
        <v>65</v>
      </c>
      <c r="AJ11" s="2">
        <v>6</v>
      </c>
      <c r="AK11" s="2" t="s">
        <v>136</v>
      </c>
      <c r="AL11" s="3" t="s">
        <v>137</v>
      </c>
      <c r="AM11" s="3" t="s">
        <v>138</v>
      </c>
      <c r="AN11" s="3" t="s">
        <v>139</v>
      </c>
    </row>
    <row r="12" spans="1:40" ht="15.9" customHeight="1">
      <c r="A12" s="2" t="s">
        <v>140</v>
      </c>
      <c r="B12" s="2" t="s">
        <v>124</v>
      </c>
      <c r="C12" s="2" t="s">
        <v>141</v>
      </c>
      <c r="D12" s="2" t="s">
        <v>141</v>
      </c>
      <c r="E12" s="2" t="s">
        <v>45</v>
      </c>
      <c r="F12" s="2" t="s">
        <v>46</v>
      </c>
      <c r="G12" s="2" t="s">
        <v>83</v>
      </c>
      <c r="H12" s="2" t="s">
        <v>49</v>
      </c>
      <c r="I12" s="2" t="s">
        <v>103</v>
      </c>
      <c r="J12" s="2" t="s">
        <v>49</v>
      </c>
      <c r="K12" s="2" t="s">
        <v>103</v>
      </c>
      <c r="L12" s="2" t="s">
        <v>85</v>
      </c>
      <c r="M12" s="2" t="s">
        <v>86</v>
      </c>
      <c r="N12" s="2" t="s">
        <v>115</v>
      </c>
      <c r="O12" s="2" t="s">
        <v>87</v>
      </c>
      <c r="P12" s="2" t="s">
        <v>116</v>
      </c>
      <c r="Q12" s="2" t="s">
        <v>88</v>
      </c>
      <c r="R12" s="2" t="s">
        <v>89</v>
      </c>
      <c r="S12" s="2" t="s">
        <v>85</v>
      </c>
      <c r="T12" s="2">
        <v>10</v>
      </c>
      <c r="U12" s="2" t="s">
        <v>56</v>
      </c>
      <c r="V12" s="2" t="s">
        <v>90</v>
      </c>
      <c r="W12" s="2" t="s">
        <v>108</v>
      </c>
      <c r="X12" s="2" t="s">
        <v>85</v>
      </c>
      <c r="Y12" s="2" t="s">
        <v>76</v>
      </c>
      <c r="Z12" s="2" t="s">
        <v>59</v>
      </c>
      <c r="AA12" s="2" t="s">
        <v>92</v>
      </c>
      <c r="AB12" s="2" t="s">
        <v>92</v>
      </c>
      <c r="AC12" s="2" t="s">
        <v>92</v>
      </c>
      <c r="AD12" s="2" t="s">
        <v>92</v>
      </c>
      <c r="AE12" s="2" t="s">
        <v>118</v>
      </c>
      <c r="AF12" s="2" t="s">
        <v>85</v>
      </c>
      <c r="AG12" s="2" t="s">
        <v>93</v>
      </c>
      <c r="AH12" s="2" t="s">
        <v>78</v>
      </c>
      <c r="AI12" s="2" t="s">
        <v>65</v>
      </c>
      <c r="AJ12" s="2">
        <v>10</v>
      </c>
      <c r="AK12" s="2" t="s">
        <v>142</v>
      </c>
      <c r="AL12" s="3" t="s">
        <v>143</v>
      </c>
      <c r="AM12" s="3" t="s">
        <v>144</v>
      </c>
      <c r="AN12" s="3" t="s">
        <v>145</v>
      </c>
    </row>
    <row r="13" spans="1:40" ht="15.9" customHeight="1">
      <c r="A13" s="2" t="s">
        <v>146</v>
      </c>
      <c r="B13" s="2" t="s">
        <v>124</v>
      </c>
      <c r="C13" s="2" t="s">
        <v>44</v>
      </c>
      <c r="D13" s="2" t="s">
        <v>44</v>
      </c>
      <c r="E13" s="2" t="s">
        <v>45</v>
      </c>
      <c r="F13" s="2" t="s">
        <v>46</v>
      </c>
      <c r="G13" s="2" t="s">
        <v>147</v>
      </c>
      <c r="H13" s="2" t="s">
        <v>148</v>
      </c>
      <c r="I13" s="2" t="s">
        <v>149</v>
      </c>
      <c r="J13" s="2" t="s">
        <v>72</v>
      </c>
      <c r="K13" s="2" t="s">
        <v>103</v>
      </c>
      <c r="L13" s="2" t="s">
        <v>55</v>
      </c>
      <c r="M13" s="2" t="s">
        <v>73</v>
      </c>
      <c r="N13" s="2" t="s">
        <v>150</v>
      </c>
      <c r="O13" s="2" t="s">
        <v>52</v>
      </c>
      <c r="P13" s="2" t="s">
        <v>151</v>
      </c>
      <c r="Q13" s="2" t="s">
        <v>107</v>
      </c>
      <c r="R13" s="2" t="s">
        <v>54</v>
      </c>
      <c r="S13" s="2" t="s">
        <v>75</v>
      </c>
      <c r="T13" s="2">
        <v>5</v>
      </c>
      <c r="U13" s="2" t="s">
        <v>52</v>
      </c>
      <c r="V13" s="2" t="s">
        <v>90</v>
      </c>
      <c r="W13" s="2" t="s">
        <v>108</v>
      </c>
      <c r="X13" s="2" t="s">
        <v>109</v>
      </c>
      <c r="Y13" s="2" t="s">
        <v>58</v>
      </c>
      <c r="Z13" s="2" t="s">
        <v>59</v>
      </c>
      <c r="AA13" s="2" t="s">
        <v>61</v>
      </c>
      <c r="AB13" s="2" t="s">
        <v>60</v>
      </c>
      <c r="AC13" s="2" t="s">
        <v>60</v>
      </c>
      <c r="AD13" s="2" t="s">
        <v>62</v>
      </c>
      <c r="AE13" s="2" t="s">
        <v>135</v>
      </c>
      <c r="AF13" s="2" t="s">
        <v>50</v>
      </c>
      <c r="AG13" s="2" t="s">
        <v>63</v>
      </c>
      <c r="AH13" s="2" t="s">
        <v>64</v>
      </c>
      <c r="AI13" s="2" t="s">
        <v>65</v>
      </c>
      <c r="AJ13" s="2">
        <v>2</v>
      </c>
      <c r="AK13" s="2" t="s">
        <v>152</v>
      </c>
      <c r="AL13" s="3" t="s">
        <v>153</v>
      </c>
      <c r="AM13" s="3" t="s">
        <v>154</v>
      </c>
      <c r="AN13" s="3" t="s">
        <v>155</v>
      </c>
    </row>
    <row r="14" spans="1:40" ht="15.9" customHeight="1">
      <c r="A14" s="2" t="s">
        <v>156</v>
      </c>
      <c r="B14" s="2" t="s">
        <v>124</v>
      </c>
      <c r="C14" s="2" t="s">
        <v>44</v>
      </c>
      <c r="D14" s="2" t="s">
        <v>44</v>
      </c>
      <c r="E14" s="2" t="s">
        <v>45</v>
      </c>
      <c r="F14" s="2" t="s">
        <v>46</v>
      </c>
      <c r="G14" s="2" t="s">
        <v>157</v>
      </c>
      <c r="H14" s="2" t="s">
        <v>148</v>
      </c>
      <c r="I14" s="2" t="s">
        <v>103</v>
      </c>
      <c r="J14" s="2" t="s">
        <v>148</v>
      </c>
      <c r="K14" s="2" t="s">
        <v>103</v>
      </c>
      <c r="L14" s="2" t="s">
        <v>85</v>
      </c>
      <c r="M14" s="2" t="s">
        <v>86</v>
      </c>
      <c r="N14" s="2" t="s">
        <v>115</v>
      </c>
      <c r="O14" s="2" t="s">
        <v>87</v>
      </c>
      <c r="P14" s="2" t="s">
        <v>116</v>
      </c>
      <c r="Q14" s="2" t="s">
        <v>88</v>
      </c>
      <c r="R14" s="2" t="s">
        <v>89</v>
      </c>
      <c r="S14" s="2" t="s">
        <v>85</v>
      </c>
      <c r="T14" s="2">
        <v>10</v>
      </c>
      <c r="U14" s="2" t="s">
        <v>105</v>
      </c>
      <c r="V14" s="2" t="s">
        <v>90</v>
      </c>
      <c r="W14" s="2" t="s">
        <v>117</v>
      </c>
      <c r="X14" s="2" t="s">
        <v>85</v>
      </c>
      <c r="Y14" s="2" t="s">
        <v>58</v>
      </c>
      <c r="Z14" s="2" t="s">
        <v>59</v>
      </c>
      <c r="AA14" s="2" t="s">
        <v>61</v>
      </c>
      <c r="AB14" s="2" t="s">
        <v>60</v>
      </c>
      <c r="AC14" s="2" t="s">
        <v>92</v>
      </c>
      <c r="AD14" s="2" t="s">
        <v>60</v>
      </c>
      <c r="AE14" s="2" t="s">
        <v>135</v>
      </c>
      <c r="AF14" s="2" t="s">
        <v>50</v>
      </c>
      <c r="AG14" s="2" t="s">
        <v>63</v>
      </c>
      <c r="AH14" s="2" t="s">
        <v>64</v>
      </c>
      <c r="AI14" s="2" t="s">
        <v>65</v>
      </c>
      <c r="AJ14" s="2">
        <v>7</v>
      </c>
      <c r="AK14" s="2" t="s">
        <v>119</v>
      </c>
      <c r="AL14" s="3" t="s">
        <v>158</v>
      </c>
      <c r="AM14" s="3" t="s">
        <v>159</v>
      </c>
      <c r="AN14" s="3" t="s">
        <v>160</v>
      </c>
    </row>
    <row r="15" spans="1:40" ht="15.9" customHeight="1">
      <c r="A15" s="2" t="s">
        <v>161</v>
      </c>
      <c r="B15" s="2" t="s">
        <v>124</v>
      </c>
      <c r="C15" s="2" t="s">
        <v>141</v>
      </c>
      <c r="D15" s="2" t="s">
        <v>44</v>
      </c>
      <c r="E15" s="2" t="s">
        <v>45</v>
      </c>
      <c r="F15" s="2" t="s">
        <v>46</v>
      </c>
      <c r="G15" s="2" t="s">
        <v>83</v>
      </c>
      <c r="H15" s="2" t="s">
        <v>71</v>
      </c>
      <c r="I15" s="2" t="s">
        <v>103</v>
      </c>
      <c r="J15" s="2" t="s">
        <v>48</v>
      </c>
      <c r="K15" s="2" t="s">
        <v>103</v>
      </c>
      <c r="L15" s="2" t="s">
        <v>85</v>
      </c>
      <c r="M15" s="2" t="s">
        <v>86</v>
      </c>
      <c r="N15" s="2" t="s">
        <v>104</v>
      </c>
      <c r="O15" s="2" t="s">
        <v>56</v>
      </c>
      <c r="P15" s="2" t="s">
        <v>116</v>
      </c>
      <c r="Q15" s="2" t="s">
        <v>88</v>
      </c>
      <c r="R15" s="2" t="s">
        <v>89</v>
      </c>
      <c r="S15" s="2" t="s">
        <v>162</v>
      </c>
      <c r="T15" s="2">
        <v>9</v>
      </c>
      <c r="U15" s="2" t="s">
        <v>56</v>
      </c>
      <c r="V15" s="2" t="s">
        <v>163</v>
      </c>
      <c r="W15" s="2" t="s">
        <v>117</v>
      </c>
      <c r="X15" s="2" t="s">
        <v>85</v>
      </c>
      <c r="Y15" s="2" t="s">
        <v>76</v>
      </c>
      <c r="Z15" s="2" t="s">
        <v>164</v>
      </c>
      <c r="AA15" s="2" t="s">
        <v>92</v>
      </c>
      <c r="AB15" s="2" t="s">
        <v>62</v>
      </c>
      <c r="AC15" s="2" t="s">
        <v>61</v>
      </c>
      <c r="AD15" s="2" t="s">
        <v>62</v>
      </c>
      <c r="AE15" s="2" t="s">
        <v>111</v>
      </c>
      <c r="AF15" s="2" t="s">
        <v>85</v>
      </c>
      <c r="AG15" s="2" t="s">
        <v>93</v>
      </c>
      <c r="AH15" s="2" t="s">
        <v>94</v>
      </c>
      <c r="AI15" s="2" t="s">
        <v>95</v>
      </c>
      <c r="AJ15" s="2">
        <v>9</v>
      </c>
      <c r="AK15" s="2" t="s">
        <v>119</v>
      </c>
      <c r="AL15" s="3" t="s">
        <v>165</v>
      </c>
      <c r="AM15" s="3" t="s">
        <v>166</v>
      </c>
      <c r="AN15" s="3" t="s">
        <v>167</v>
      </c>
    </row>
    <row r="16" spans="1:40" ht="15.9" customHeight="1">
      <c r="A16" s="2" t="s">
        <v>168</v>
      </c>
      <c r="B16" s="2" t="s">
        <v>124</v>
      </c>
      <c r="C16" s="2" t="s">
        <v>141</v>
      </c>
      <c r="D16" s="2" t="s">
        <v>141</v>
      </c>
      <c r="E16" s="2" t="s">
        <v>45</v>
      </c>
      <c r="F16" s="2" t="s">
        <v>169</v>
      </c>
      <c r="G16" s="2" t="s">
        <v>83</v>
      </c>
      <c r="H16" s="2" t="s">
        <v>48</v>
      </c>
      <c r="I16" s="2" t="s">
        <v>103</v>
      </c>
      <c r="J16" s="2" t="s">
        <v>84</v>
      </c>
      <c r="K16" s="2" t="s">
        <v>103</v>
      </c>
      <c r="L16" s="2" t="s">
        <v>85</v>
      </c>
      <c r="M16" s="2" t="s">
        <v>86</v>
      </c>
      <c r="N16" s="2" t="s">
        <v>104</v>
      </c>
      <c r="O16" s="2" t="s">
        <v>56</v>
      </c>
      <c r="P16" s="2" t="s">
        <v>116</v>
      </c>
      <c r="Q16" s="2" t="s">
        <v>88</v>
      </c>
      <c r="R16" s="2" t="s">
        <v>89</v>
      </c>
      <c r="S16" s="2" t="s">
        <v>75</v>
      </c>
      <c r="T16" s="2">
        <v>6</v>
      </c>
      <c r="U16" s="2" t="s">
        <v>52</v>
      </c>
      <c r="V16" s="2" t="s">
        <v>90</v>
      </c>
      <c r="W16" s="2" t="s">
        <v>170</v>
      </c>
      <c r="X16" s="2" t="s">
        <v>55</v>
      </c>
      <c r="Y16" s="2" t="s">
        <v>58</v>
      </c>
      <c r="Z16" s="2" t="s">
        <v>59</v>
      </c>
      <c r="AA16" s="2" t="s">
        <v>62</v>
      </c>
      <c r="AB16" s="2" t="s">
        <v>62</v>
      </c>
      <c r="AC16" s="2" t="s">
        <v>62</v>
      </c>
      <c r="AD16" s="2" t="s">
        <v>62</v>
      </c>
      <c r="AE16" s="2" t="s">
        <v>118</v>
      </c>
      <c r="AF16" s="2" t="s">
        <v>55</v>
      </c>
      <c r="AG16" s="2" t="s">
        <v>77</v>
      </c>
      <c r="AH16" s="2" t="s">
        <v>94</v>
      </c>
      <c r="AI16" s="2" t="s">
        <v>95</v>
      </c>
      <c r="AJ16" s="2">
        <v>7</v>
      </c>
      <c r="AK16" s="2" t="s">
        <v>136</v>
      </c>
      <c r="AL16" s="3" t="s">
        <v>171</v>
      </c>
      <c r="AM16" s="3" t="s">
        <v>172</v>
      </c>
      <c r="AN16" s="3" t="s">
        <v>173</v>
      </c>
    </row>
    <row r="17" spans="1:40" ht="15.9" customHeight="1">
      <c r="A17" s="2" t="s">
        <v>174</v>
      </c>
      <c r="B17" s="2" t="s">
        <v>124</v>
      </c>
      <c r="C17" s="2" t="s">
        <v>44</v>
      </c>
      <c r="D17" s="2" t="s">
        <v>44</v>
      </c>
      <c r="E17" s="2" t="s">
        <v>45</v>
      </c>
      <c r="F17" s="2" t="s">
        <v>169</v>
      </c>
      <c r="G17" s="2" t="s">
        <v>83</v>
      </c>
      <c r="H17" s="2" t="s">
        <v>84</v>
      </c>
      <c r="I17" s="2" t="s">
        <v>103</v>
      </c>
      <c r="J17" s="2" t="s">
        <v>133</v>
      </c>
      <c r="K17" s="2" t="s">
        <v>103</v>
      </c>
      <c r="L17" s="2" t="s">
        <v>85</v>
      </c>
      <c r="M17" s="2" t="s">
        <v>134</v>
      </c>
      <c r="N17" s="2" t="s">
        <v>104</v>
      </c>
      <c r="O17" s="2" t="s">
        <v>56</v>
      </c>
      <c r="P17" s="2" t="s">
        <v>116</v>
      </c>
      <c r="Q17" s="2" t="s">
        <v>88</v>
      </c>
      <c r="R17" s="2" t="s">
        <v>89</v>
      </c>
      <c r="S17" s="2" t="s">
        <v>85</v>
      </c>
      <c r="T17" s="2">
        <v>7</v>
      </c>
      <c r="U17" s="2" t="s">
        <v>105</v>
      </c>
      <c r="V17" s="2" t="s">
        <v>90</v>
      </c>
      <c r="W17" s="2" t="s">
        <v>108</v>
      </c>
      <c r="X17" s="2" t="s">
        <v>55</v>
      </c>
      <c r="Y17" s="2" t="s">
        <v>58</v>
      </c>
      <c r="Z17" s="2" t="s">
        <v>59</v>
      </c>
      <c r="AA17" s="2" t="s">
        <v>62</v>
      </c>
      <c r="AB17" s="2" t="s">
        <v>62</v>
      </c>
      <c r="AC17" s="2" t="s">
        <v>62</v>
      </c>
      <c r="AD17" s="2" t="s">
        <v>62</v>
      </c>
      <c r="AE17" s="2" t="s">
        <v>111</v>
      </c>
      <c r="AF17" s="2" t="s">
        <v>55</v>
      </c>
      <c r="AG17" s="2" t="s">
        <v>63</v>
      </c>
      <c r="AH17" s="2" t="s">
        <v>64</v>
      </c>
      <c r="AI17" s="2" t="s">
        <v>128</v>
      </c>
      <c r="AJ17" s="2">
        <v>8</v>
      </c>
      <c r="AK17" s="2" t="s">
        <v>119</v>
      </c>
      <c r="AL17" s="3" t="s">
        <v>175</v>
      </c>
      <c r="AM17" s="3" t="s">
        <v>176</v>
      </c>
      <c r="AN17" s="3" t="s">
        <v>177</v>
      </c>
    </row>
    <row r="18" spans="1:40" ht="15.9" customHeight="1">
      <c r="A18" s="2" t="s">
        <v>178</v>
      </c>
      <c r="B18" s="2" t="s">
        <v>124</v>
      </c>
      <c r="C18" s="2" t="s">
        <v>44</v>
      </c>
      <c r="D18" s="2" t="s">
        <v>44</v>
      </c>
      <c r="E18" s="2" t="s">
        <v>45</v>
      </c>
      <c r="F18" s="2" t="s">
        <v>46</v>
      </c>
      <c r="G18" s="2" t="s">
        <v>70</v>
      </c>
      <c r="H18" s="2" t="s">
        <v>84</v>
      </c>
      <c r="I18" s="2" t="s">
        <v>103</v>
      </c>
      <c r="J18" s="2" t="s">
        <v>84</v>
      </c>
      <c r="K18" s="2" t="s">
        <v>103</v>
      </c>
      <c r="L18" s="2" t="s">
        <v>85</v>
      </c>
      <c r="M18" s="2" t="s">
        <v>86</v>
      </c>
      <c r="N18" s="2" t="s">
        <v>78</v>
      </c>
      <c r="O18" s="2" t="s">
        <v>56</v>
      </c>
      <c r="P18" s="2" t="s">
        <v>116</v>
      </c>
      <c r="Q18" s="2" t="s">
        <v>88</v>
      </c>
      <c r="R18" s="2" t="s">
        <v>89</v>
      </c>
      <c r="S18" s="2" t="s">
        <v>85</v>
      </c>
      <c r="T18" s="2">
        <v>10</v>
      </c>
      <c r="U18" s="2" t="s">
        <v>56</v>
      </c>
      <c r="V18" s="2" t="s">
        <v>90</v>
      </c>
      <c r="W18" s="2" t="s">
        <v>117</v>
      </c>
      <c r="X18" s="2" t="s">
        <v>85</v>
      </c>
      <c r="Y18" s="2" t="s">
        <v>58</v>
      </c>
      <c r="Z18" s="2" t="s">
        <v>59</v>
      </c>
      <c r="AA18" s="2" t="s">
        <v>92</v>
      </c>
      <c r="AB18" s="2" t="s">
        <v>92</v>
      </c>
      <c r="AC18" s="2" t="s">
        <v>92</v>
      </c>
      <c r="AD18" s="2" t="s">
        <v>92</v>
      </c>
      <c r="AE18" s="2" t="s">
        <v>118</v>
      </c>
      <c r="AF18" s="2" t="s">
        <v>85</v>
      </c>
      <c r="AG18" s="2" t="s">
        <v>93</v>
      </c>
      <c r="AH18" s="2" t="s">
        <v>64</v>
      </c>
      <c r="AI18" s="2" t="s">
        <v>65</v>
      </c>
      <c r="AJ18" s="2">
        <v>10</v>
      </c>
      <c r="AK18" s="2" t="s">
        <v>142</v>
      </c>
      <c r="AL18" s="3" t="s">
        <v>179</v>
      </c>
      <c r="AM18" s="3" t="s">
        <v>180</v>
      </c>
      <c r="AN18" s="3" t="s">
        <v>181</v>
      </c>
    </row>
    <row r="19" spans="1:40" ht="15.9" customHeight="1">
      <c r="A19" s="2" t="s">
        <v>182</v>
      </c>
      <c r="B19" s="2" t="s">
        <v>124</v>
      </c>
      <c r="C19" s="2" t="s">
        <v>44</v>
      </c>
      <c r="D19" s="2" t="s">
        <v>44</v>
      </c>
      <c r="E19" s="2" t="s">
        <v>45</v>
      </c>
      <c r="F19" s="2" t="s">
        <v>46</v>
      </c>
      <c r="G19" s="2" t="s">
        <v>83</v>
      </c>
      <c r="H19" s="2" t="s">
        <v>84</v>
      </c>
      <c r="I19" s="2" t="s">
        <v>149</v>
      </c>
      <c r="J19" s="2" t="s">
        <v>48</v>
      </c>
      <c r="K19" s="2" t="s">
        <v>103</v>
      </c>
      <c r="L19" s="2" t="s">
        <v>50</v>
      </c>
      <c r="M19" s="2" t="s">
        <v>183</v>
      </c>
      <c r="N19" s="2" t="s">
        <v>115</v>
      </c>
      <c r="O19" s="2" t="s">
        <v>87</v>
      </c>
      <c r="P19" s="2" t="s">
        <v>116</v>
      </c>
      <c r="Q19" s="2" t="s">
        <v>107</v>
      </c>
      <c r="R19" s="2" t="s">
        <v>89</v>
      </c>
      <c r="S19" s="2" t="s">
        <v>75</v>
      </c>
      <c r="T19" s="2">
        <v>6</v>
      </c>
      <c r="U19" s="2" t="s">
        <v>52</v>
      </c>
      <c r="V19" s="2" t="s">
        <v>90</v>
      </c>
      <c r="W19" s="2" t="s">
        <v>108</v>
      </c>
      <c r="X19" s="2" t="s">
        <v>55</v>
      </c>
      <c r="Y19" s="2" t="s">
        <v>184</v>
      </c>
      <c r="Z19" s="2" t="s">
        <v>59</v>
      </c>
      <c r="AA19" s="2" t="s">
        <v>62</v>
      </c>
      <c r="AB19" s="2" t="s">
        <v>61</v>
      </c>
      <c r="AC19" s="2" t="s">
        <v>62</v>
      </c>
      <c r="AD19" s="2" t="s">
        <v>62</v>
      </c>
      <c r="AE19" s="2" t="s">
        <v>111</v>
      </c>
      <c r="AF19" s="2" t="s">
        <v>55</v>
      </c>
      <c r="AG19" s="2" t="s">
        <v>77</v>
      </c>
      <c r="AH19" s="2" t="s">
        <v>64</v>
      </c>
      <c r="AI19" s="2" t="s">
        <v>65</v>
      </c>
      <c r="AJ19" s="2">
        <v>4</v>
      </c>
      <c r="AK19" s="2" t="s">
        <v>152</v>
      </c>
      <c r="AL19" s="3" t="s">
        <v>185</v>
      </c>
      <c r="AM19" s="3" t="s">
        <v>185</v>
      </c>
      <c r="AN19" s="3" t="s">
        <v>185</v>
      </c>
    </row>
    <row r="20" spans="1:40" ht="15.9" customHeight="1">
      <c r="A20" s="2" t="s">
        <v>186</v>
      </c>
      <c r="B20" s="2" t="s">
        <v>124</v>
      </c>
      <c r="C20" s="2" t="s">
        <v>101</v>
      </c>
      <c r="D20" s="2" t="s">
        <v>187</v>
      </c>
      <c r="E20" s="2" t="s">
        <v>45</v>
      </c>
      <c r="F20" s="2" t="s">
        <v>46</v>
      </c>
      <c r="G20" s="2" t="s">
        <v>147</v>
      </c>
      <c r="H20" s="2" t="s">
        <v>48</v>
      </c>
      <c r="I20" s="2" t="s">
        <v>103</v>
      </c>
      <c r="J20" s="2" t="s">
        <v>48</v>
      </c>
      <c r="K20" s="2" t="s">
        <v>103</v>
      </c>
      <c r="L20" s="2" t="s">
        <v>85</v>
      </c>
      <c r="M20" s="2" t="s">
        <v>188</v>
      </c>
      <c r="N20" s="2" t="s">
        <v>104</v>
      </c>
      <c r="O20" s="2" t="s">
        <v>105</v>
      </c>
      <c r="P20" s="2" t="s">
        <v>116</v>
      </c>
      <c r="Q20" s="2" t="s">
        <v>88</v>
      </c>
      <c r="R20" s="2" t="s">
        <v>89</v>
      </c>
      <c r="S20" s="2" t="s">
        <v>85</v>
      </c>
      <c r="T20" s="2">
        <v>10</v>
      </c>
      <c r="U20" s="2" t="s">
        <v>56</v>
      </c>
      <c r="V20" s="2" t="s">
        <v>90</v>
      </c>
      <c r="W20" s="2" t="s">
        <v>117</v>
      </c>
      <c r="X20" s="2" t="s">
        <v>55</v>
      </c>
      <c r="Y20" s="2" t="s">
        <v>58</v>
      </c>
      <c r="Z20" s="2" t="s">
        <v>91</v>
      </c>
      <c r="AA20" s="2" t="s">
        <v>62</v>
      </c>
      <c r="AB20" s="2" t="s">
        <v>92</v>
      </c>
      <c r="AC20" s="2" t="s">
        <v>92</v>
      </c>
      <c r="AD20" s="2" t="s">
        <v>62</v>
      </c>
      <c r="AE20" s="2" t="s">
        <v>118</v>
      </c>
      <c r="AF20" s="2" t="s">
        <v>85</v>
      </c>
      <c r="AG20" s="2" t="s">
        <v>93</v>
      </c>
      <c r="AH20" s="2" t="s">
        <v>94</v>
      </c>
      <c r="AI20" s="2" t="s">
        <v>128</v>
      </c>
      <c r="AJ20" s="2">
        <v>8</v>
      </c>
      <c r="AK20" s="2" t="s">
        <v>136</v>
      </c>
      <c r="AL20" s="3" t="s">
        <v>189</v>
      </c>
      <c r="AM20" s="3" t="s">
        <v>190</v>
      </c>
      <c r="AN20" s="3" t="s">
        <v>191</v>
      </c>
    </row>
    <row r="21" spans="1:40" ht="15.9" customHeight="1">
      <c r="A21" s="2" t="s">
        <v>192</v>
      </c>
      <c r="B21" s="2" t="s">
        <v>124</v>
      </c>
      <c r="C21" s="2" t="s">
        <v>193</v>
      </c>
      <c r="D21" s="2" t="s">
        <v>193</v>
      </c>
      <c r="E21" s="2" t="s">
        <v>45</v>
      </c>
      <c r="F21" s="2" t="s">
        <v>46</v>
      </c>
      <c r="G21" s="2" t="s">
        <v>83</v>
      </c>
      <c r="H21" s="2" t="s">
        <v>48</v>
      </c>
      <c r="I21" s="2" t="s">
        <v>149</v>
      </c>
      <c r="J21" s="2" t="s">
        <v>72</v>
      </c>
      <c r="K21" s="2" t="s">
        <v>194</v>
      </c>
      <c r="L21" s="2" t="s">
        <v>55</v>
      </c>
      <c r="M21" s="2" t="s">
        <v>188</v>
      </c>
      <c r="N21" s="2" t="s">
        <v>150</v>
      </c>
      <c r="O21" s="2" t="s">
        <v>52</v>
      </c>
      <c r="P21" s="2" t="s">
        <v>116</v>
      </c>
      <c r="Q21" s="2" t="s">
        <v>53</v>
      </c>
      <c r="R21" s="2" t="s">
        <v>195</v>
      </c>
      <c r="S21" s="2" t="s">
        <v>85</v>
      </c>
      <c r="T21" s="2">
        <v>8</v>
      </c>
      <c r="U21" s="2" t="s">
        <v>56</v>
      </c>
      <c r="V21" s="2" t="s">
        <v>196</v>
      </c>
      <c r="W21" s="2" t="s">
        <v>108</v>
      </c>
      <c r="X21" s="2" t="s">
        <v>55</v>
      </c>
      <c r="Y21" s="2" t="s">
        <v>58</v>
      </c>
      <c r="Z21" s="2" t="s">
        <v>59</v>
      </c>
      <c r="AA21" s="2" t="s">
        <v>61</v>
      </c>
      <c r="AB21" s="2" t="s">
        <v>60</v>
      </c>
      <c r="AC21" s="2" t="s">
        <v>62</v>
      </c>
      <c r="AD21" s="2" t="s">
        <v>62</v>
      </c>
      <c r="AE21" s="2" t="s">
        <v>135</v>
      </c>
      <c r="AF21" s="2" t="s">
        <v>50</v>
      </c>
      <c r="AG21" s="2" t="s">
        <v>63</v>
      </c>
      <c r="AH21" s="2" t="s">
        <v>78</v>
      </c>
      <c r="AI21" s="2" t="s">
        <v>128</v>
      </c>
      <c r="AJ21" s="2">
        <v>3</v>
      </c>
      <c r="AK21" s="2" t="s">
        <v>136</v>
      </c>
      <c r="AL21" s="3" t="s">
        <v>197</v>
      </c>
      <c r="AM21" s="3" t="s">
        <v>198</v>
      </c>
      <c r="AN21" s="3" t="s">
        <v>199</v>
      </c>
    </row>
    <row r="22" spans="1:40" ht="15.9" customHeight="1">
      <c r="A22" s="2" t="s">
        <v>200</v>
      </c>
      <c r="B22" s="2" t="s">
        <v>124</v>
      </c>
      <c r="C22" s="2" t="s">
        <v>44</v>
      </c>
      <c r="D22" s="2" t="s">
        <v>44</v>
      </c>
      <c r="E22" s="2" t="s">
        <v>45</v>
      </c>
      <c r="F22" s="2" t="s">
        <v>46</v>
      </c>
      <c r="G22" s="2" t="s">
        <v>83</v>
      </c>
      <c r="H22" s="2" t="s">
        <v>84</v>
      </c>
      <c r="I22" s="2" t="s">
        <v>103</v>
      </c>
      <c r="J22" s="2" t="s">
        <v>49</v>
      </c>
      <c r="K22" s="2" t="s">
        <v>103</v>
      </c>
      <c r="L22" s="2" t="s">
        <v>85</v>
      </c>
      <c r="M22" s="2" t="s">
        <v>51</v>
      </c>
      <c r="N22" s="2" t="s">
        <v>150</v>
      </c>
      <c r="O22" s="2" t="s">
        <v>201</v>
      </c>
      <c r="P22" s="2" t="s">
        <v>106</v>
      </c>
      <c r="Q22" s="2" t="s">
        <v>88</v>
      </c>
      <c r="R22" s="2" t="s">
        <v>89</v>
      </c>
      <c r="S22" s="2" t="s">
        <v>85</v>
      </c>
      <c r="T22" s="2">
        <v>10</v>
      </c>
      <c r="U22" s="2" t="s">
        <v>52</v>
      </c>
      <c r="V22" s="2" t="s">
        <v>90</v>
      </c>
      <c r="W22" s="2" t="s">
        <v>108</v>
      </c>
      <c r="X22" s="2" t="s">
        <v>55</v>
      </c>
      <c r="Y22" s="2" t="s">
        <v>58</v>
      </c>
      <c r="Z22" s="2" t="s">
        <v>59</v>
      </c>
      <c r="AA22" s="2" t="s">
        <v>61</v>
      </c>
      <c r="AB22" s="2" t="s">
        <v>62</v>
      </c>
      <c r="AC22" s="2" t="s">
        <v>92</v>
      </c>
      <c r="AD22" s="2" t="s">
        <v>62</v>
      </c>
      <c r="AE22" s="2" t="s">
        <v>202</v>
      </c>
      <c r="AF22" s="2" t="s">
        <v>55</v>
      </c>
      <c r="AG22" s="2" t="s">
        <v>63</v>
      </c>
      <c r="AH22" s="2" t="s">
        <v>78</v>
      </c>
      <c r="AI22" s="2" t="s">
        <v>65</v>
      </c>
      <c r="AJ22" s="2">
        <v>6</v>
      </c>
      <c r="AK22" s="2" t="s">
        <v>152</v>
      </c>
      <c r="AL22" s="3" t="s">
        <v>203</v>
      </c>
      <c r="AM22" s="3" t="s">
        <v>204</v>
      </c>
      <c r="AN22" s="3" t="s">
        <v>205</v>
      </c>
    </row>
    <row r="23" spans="1:40" ht="15.9" customHeight="1">
      <c r="A23" s="2" t="s">
        <v>206</v>
      </c>
      <c r="B23" s="2" t="s">
        <v>124</v>
      </c>
      <c r="C23" s="2" t="s">
        <v>141</v>
      </c>
      <c r="D23" s="2" t="s">
        <v>44</v>
      </c>
      <c r="E23" s="2" t="s">
        <v>45</v>
      </c>
      <c r="F23" s="2" t="s">
        <v>46</v>
      </c>
      <c r="G23" s="2" t="s">
        <v>83</v>
      </c>
      <c r="H23" s="2" t="s">
        <v>72</v>
      </c>
      <c r="I23" s="2" t="s">
        <v>103</v>
      </c>
      <c r="J23" s="2" t="s">
        <v>72</v>
      </c>
      <c r="K23" s="2" t="s">
        <v>103</v>
      </c>
      <c r="L23" s="2" t="s">
        <v>85</v>
      </c>
      <c r="M23" s="2" t="s">
        <v>188</v>
      </c>
      <c r="N23" s="2" t="s">
        <v>104</v>
      </c>
      <c r="O23" s="2" t="s">
        <v>201</v>
      </c>
      <c r="P23" s="2" t="s">
        <v>106</v>
      </c>
      <c r="Q23" s="2" t="s">
        <v>88</v>
      </c>
      <c r="R23" s="2" t="s">
        <v>89</v>
      </c>
      <c r="S23" s="2" t="s">
        <v>85</v>
      </c>
      <c r="T23" s="2">
        <v>8</v>
      </c>
      <c r="U23" s="2" t="s">
        <v>201</v>
      </c>
      <c r="V23" s="2" t="s">
        <v>90</v>
      </c>
      <c r="W23" s="2" t="s">
        <v>108</v>
      </c>
      <c r="X23" s="2" t="s">
        <v>85</v>
      </c>
      <c r="Y23" s="2" t="s">
        <v>58</v>
      </c>
      <c r="Z23" s="2" t="s">
        <v>59</v>
      </c>
      <c r="AA23" s="2" t="s">
        <v>61</v>
      </c>
      <c r="AB23" s="2" t="s">
        <v>61</v>
      </c>
      <c r="AC23" s="2" t="s">
        <v>92</v>
      </c>
      <c r="AD23" s="2" t="s">
        <v>61</v>
      </c>
      <c r="AE23" s="2" t="s">
        <v>135</v>
      </c>
      <c r="AF23" s="2" t="s">
        <v>127</v>
      </c>
      <c r="AG23" s="2" t="s">
        <v>63</v>
      </c>
      <c r="AH23" s="2" t="s">
        <v>64</v>
      </c>
      <c r="AI23" s="2" t="s">
        <v>65</v>
      </c>
      <c r="AJ23" s="2">
        <v>2</v>
      </c>
      <c r="AK23" s="2" t="s">
        <v>136</v>
      </c>
      <c r="AL23" s="3" t="s">
        <v>207</v>
      </c>
      <c r="AM23" s="3" t="s">
        <v>208</v>
      </c>
      <c r="AN23" s="3" t="s">
        <v>209</v>
      </c>
    </row>
    <row r="24" spans="1:40" ht="15.9" customHeight="1">
      <c r="A24" s="2" t="s">
        <v>210</v>
      </c>
      <c r="B24" s="2" t="s">
        <v>124</v>
      </c>
      <c r="C24" s="2" t="s">
        <v>141</v>
      </c>
      <c r="D24" s="2" t="s">
        <v>101</v>
      </c>
      <c r="E24" s="2" t="s">
        <v>45</v>
      </c>
      <c r="F24" s="2" t="s">
        <v>46</v>
      </c>
      <c r="G24" s="2" t="s">
        <v>83</v>
      </c>
      <c r="H24" s="2" t="s">
        <v>84</v>
      </c>
      <c r="I24" s="2" t="s">
        <v>103</v>
      </c>
      <c r="J24" s="2" t="s">
        <v>48</v>
      </c>
      <c r="K24" s="2" t="s">
        <v>103</v>
      </c>
      <c r="L24" s="2" t="s">
        <v>85</v>
      </c>
      <c r="M24" s="2" t="s">
        <v>86</v>
      </c>
      <c r="N24" s="2" t="s">
        <v>104</v>
      </c>
      <c r="O24" s="2" t="s">
        <v>87</v>
      </c>
      <c r="P24" s="2" t="s">
        <v>116</v>
      </c>
      <c r="Q24" s="2" t="s">
        <v>88</v>
      </c>
      <c r="R24" s="2" t="s">
        <v>89</v>
      </c>
      <c r="S24" s="2" t="s">
        <v>85</v>
      </c>
      <c r="T24" s="2">
        <v>10</v>
      </c>
      <c r="U24" s="2" t="s">
        <v>56</v>
      </c>
      <c r="V24" s="2" t="s">
        <v>90</v>
      </c>
      <c r="W24" s="2" t="s">
        <v>117</v>
      </c>
      <c r="X24" s="2" t="s">
        <v>85</v>
      </c>
      <c r="Y24" s="2" t="s">
        <v>58</v>
      </c>
      <c r="Z24" s="2" t="s">
        <v>91</v>
      </c>
      <c r="AA24" s="2" t="s">
        <v>92</v>
      </c>
      <c r="AB24" s="2" t="s">
        <v>92</v>
      </c>
      <c r="AC24" s="2" t="s">
        <v>92</v>
      </c>
      <c r="AD24" s="2" t="s">
        <v>92</v>
      </c>
      <c r="AE24" s="2" t="s">
        <v>118</v>
      </c>
      <c r="AF24" s="2" t="s">
        <v>85</v>
      </c>
      <c r="AG24" s="2" t="s">
        <v>93</v>
      </c>
      <c r="AH24" s="2" t="s">
        <v>94</v>
      </c>
      <c r="AI24" s="2" t="s">
        <v>211</v>
      </c>
      <c r="AJ24" s="2">
        <v>10</v>
      </c>
      <c r="AK24" s="2" t="s">
        <v>142</v>
      </c>
      <c r="AL24" s="3" t="s">
        <v>212</v>
      </c>
      <c r="AM24" s="3" t="s">
        <v>213</v>
      </c>
      <c r="AN24" s="3" t="s">
        <v>214</v>
      </c>
    </row>
    <row r="25" spans="1:40" ht="15.9" customHeight="1">
      <c r="A25" s="2" t="s">
        <v>215</v>
      </c>
      <c r="B25" s="2" t="s">
        <v>124</v>
      </c>
      <c r="C25" s="2" t="s">
        <v>193</v>
      </c>
      <c r="D25" s="2" t="s">
        <v>193</v>
      </c>
      <c r="E25" s="2" t="s">
        <v>45</v>
      </c>
      <c r="F25" s="2" t="s">
        <v>46</v>
      </c>
      <c r="G25" s="2" t="s">
        <v>83</v>
      </c>
      <c r="H25" s="2" t="s">
        <v>72</v>
      </c>
      <c r="I25" s="2" t="s">
        <v>103</v>
      </c>
      <c r="J25" s="2" t="s">
        <v>72</v>
      </c>
      <c r="K25" s="2" t="s">
        <v>194</v>
      </c>
      <c r="L25" s="2" t="s">
        <v>85</v>
      </c>
      <c r="M25" s="2" t="s">
        <v>134</v>
      </c>
      <c r="N25" s="2" t="s">
        <v>125</v>
      </c>
      <c r="O25" s="2" t="s">
        <v>105</v>
      </c>
      <c r="P25" s="2" t="s">
        <v>116</v>
      </c>
      <c r="Q25" s="2" t="s">
        <v>88</v>
      </c>
      <c r="R25" s="2" t="s">
        <v>89</v>
      </c>
      <c r="S25" s="2" t="s">
        <v>85</v>
      </c>
      <c r="T25" s="2">
        <v>10</v>
      </c>
      <c r="U25" s="2" t="s">
        <v>56</v>
      </c>
      <c r="V25" s="2" t="s">
        <v>90</v>
      </c>
      <c r="W25" s="2" t="s">
        <v>108</v>
      </c>
      <c r="X25" s="2" t="s">
        <v>85</v>
      </c>
      <c r="Y25" s="2" t="s">
        <v>58</v>
      </c>
      <c r="Z25" s="2" t="s">
        <v>59</v>
      </c>
      <c r="AA25" s="2" t="s">
        <v>92</v>
      </c>
      <c r="AB25" s="2" t="s">
        <v>92</v>
      </c>
      <c r="AC25" s="2" t="s">
        <v>92</v>
      </c>
      <c r="AD25" s="2" t="s">
        <v>92</v>
      </c>
      <c r="AE25" s="2" t="s">
        <v>118</v>
      </c>
      <c r="AF25" s="2" t="s">
        <v>85</v>
      </c>
      <c r="AG25" s="2" t="s">
        <v>93</v>
      </c>
      <c r="AH25" s="2" t="s">
        <v>94</v>
      </c>
      <c r="AI25" s="2" t="s">
        <v>65</v>
      </c>
      <c r="AJ25" s="2">
        <v>6</v>
      </c>
      <c r="AK25" s="2" t="s">
        <v>142</v>
      </c>
      <c r="AL25" s="3" t="s">
        <v>216</v>
      </c>
      <c r="AM25" s="3" t="s">
        <v>217</v>
      </c>
      <c r="AN25" s="3" t="s">
        <v>218</v>
      </c>
    </row>
    <row r="26" spans="1:40" ht="15.9" customHeight="1">
      <c r="A26" s="2" t="s">
        <v>219</v>
      </c>
      <c r="B26" s="2" t="s">
        <v>124</v>
      </c>
      <c r="C26" s="2" t="s">
        <v>101</v>
      </c>
      <c r="D26" s="2" t="s">
        <v>101</v>
      </c>
      <c r="E26" s="2" t="s">
        <v>220</v>
      </c>
      <c r="F26" s="2" t="s">
        <v>46</v>
      </c>
      <c r="G26" s="2" t="s">
        <v>221</v>
      </c>
      <c r="H26" s="2" t="s">
        <v>72</v>
      </c>
      <c r="I26" s="2" t="s">
        <v>222</v>
      </c>
      <c r="J26" s="2" t="s">
        <v>148</v>
      </c>
      <c r="K26" s="2" t="s">
        <v>102</v>
      </c>
      <c r="L26" s="2" t="s">
        <v>85</v>
      </c>
      <c r="M26" s="2" t="s">
        <v>188</v>
      </c>
      <c r="N26" s="2" t="s">
        <v>150</v>
      </c>
      <c r="O26" s="2" t="s">
        <v>52</v>
      </c>
      <c r="P26" s="2" t="s">
        <v>116</v>
      </c>
      <c r="Q26" s="2" t="s">
        <v>88</v>
      </c>
      <c r="R26" s="2" t="s">
        <v>54</v>
      </c>
      <c r="S26" s="2" t="s">
        <v>162</v>
      </c>
      <c r="T26" s="2">
        <v>1</v>
      </c>
      <c r="U26" s="2" t="s">
        <v>87</v>
      </c>
      <c r="V26" s="2" t="s">
        <v>90</v>
      </c>
      <c r="W26" s="2" t="s">
        <v>117</v>
      </c>
      <c r="X26" s="2" t="s">
        <v>109</v>
      </c>
      <c r="Y26" s="2" t="s">
        <v>58</v>
      </c>
      <c r="Z26" s="2" t="s">
        <v>59</v>
      </c>
      <c r="AA26" s="2" t="s">
        <v>60</v>
      </c>
      <c r="AB26" s="2" t="s">
        <v>61</v>
      </c>
      <c r="AC26" s="2" t="s">
        <v>61</v>
      </c>
      <c r="AD26" s="2" t="s">
        <v>60</v>
      </c>
      <c r="AE26" s="2" t="s">
        <v>135</v>
      </c>
      <c r="AF26" s="2" t="s">
        <v>127</v>
      </c>
      <c r="AG26" s="2" t="s">
        <v>63</v>
      </c>
      <c r="AH26" s="2" t="s">
        <v>64</v>
      </c>
      <c r="AI26" s="2" t="s">
        <v>65</v>
      </c>
      <c r="AJ26" s="2">
        <v>0</v>
      </c>
      <c r="AK26" s="2" t="s">
        <v>112</v>
      </c>
      <c r="AL26" s="3" t="s">
        <v>223</v>
      </c>
      <c r="AM26" s="3" t="s">
        <v>224</v>
      </c>
      <c r="AN26" s="3" t="s">
        <v>225</v>
      </c>
    </row>
    <row r="27" spans="1:40" ht="15.9" customHeight="1">
      <c r="A27" s="2" t="s">
        <v>226</v>
      </c>
      <c r="B27" s="2" t="s">
        <v>124</v>
      </c>
      <c r="C27" s="2" t="s">
        <v>187</v>
      </c>
      <c r="D27" s="2" t="s">
        <v>187</v>
      </c>
      <c r="E27" s="2" t="s">
        <v>45</v>
      </c>
      <c r="F27" s="2" t="s">
        <v>169</v>
      </c>
      <c r="G27" s="2" t="s">
        <v>227</v>
      </c>
      <c r="H27" s="2" t="s">
        <v>78</v>
      </c>
      <c r="I27" s="2" t="s">
        <v>149</v>
      </c>
      <c r="J27" s="2" t="s">
        <v>133</v>
      </c>
      <c r="K27" s="2" t="s">
        <v>194</v>
      </c>
      <c r="L27" s="2" t="s">
        <v>85</v>
      </c>
      <c r="M27" s="2" t="s">
        <v>51</v>
      </c>
      <c r="N27" s="2" t="s">
        <v>115</v>
      </c>
      <c r="O27" s="2" t="s">
        <v>105</v>
      </c>
      <c r="P27" s="2" t="s">
        <v>106</v>
      </c>
      <c r="Q27" s="2" t="s">
        <v>107</v>
      </c>
      <c r="R27" s="2" t="s">
        <v>195</v>
      </c>
      <c r="S27" s="2" t="s">
        <v>85</v>
      </c>
      <c r="T27" s="2">
        <v>6</v>
      </c>
      <c r="U27" s="2" t="s">
        <v>105</v>
      </c>
      <c r="V27" s="2" t="s">
        <v>90</v>
      </c>
      <c r="W27" s="2" t="s">
        <v>108</v>
      </c>
      <c r="X27" s="2" t="s">
        <v>55</v>
      </c>
      <c r="Y27" s="2" t="s">
        <v>76</v>
      </c>
      <c r="Z27" s="2" t="s">
        <v>228</v>
      </c>
      <c r="AA27" s="2" t="s">
        <v>61</v>
      </c>
      <c r="AB27" s="2" t="s">
        <v>61</v>
      </c>
      <c r="AC27" s="2" t="s">
        <v>60</v>
      </c>
      <c r="AD27" s="2" t="s">
        <v>62</v>
      </c>
      <c r="AE27" s="2" t="s">
        <v>135</v>
      </c>
      <c r="AF27" s="2" t="s">
        <v>55</v>
      </c>
      <c r="AG27" s="2" t="s">
        <v>93</v>
      </c>
      <c r="AH27" s="2" t="s">
        <v>94</v>
      </c>
      <c r="AI27" s="2" t="s">
        <v>65</v>
      </c>
      <c r="AJ27" s="2">
        <v>4</v>
      </c>
      <c r="AK27" s="2" t="s">
        <v>112</v>
      </c>
      <c r="AL27" s="3" t="s">
        <v>229</v>
      </c>
      <c r="AM27" s="3" t="s">
        <v>230</v>
      </c>
      <c r="AN27" s="3" t="s">
        <v>231</v>
      </c>
    </row>
    <row r="28" spans="1:40" ht="15.9" customHeight="1">
      <c r="A28" s="2" t="s">
        <v>232</v>
      </c>
      <c r="B28" s="2" t="s">
        <v>124</v>
      </c>
      <c r="C28" s="2" t="s">
        <v>44</v>
      </c>
      <c r="D28" s="2" t="s">
        <v>44</v>
      </c>
      <c r="E28" s="2" t="s">
        <v>45</v>
      </c>
      <c r="F28" s="2" t="s">
        <v>46</v>
      </c>
      <c r="G28" s="2" t="s">
        <v>83</v>
      </c>
      <c r="H28" s="2" t="s">
        <v>148</v>
      </c>
      <c r="I28" s="2" t="s">
        <v>103</v>
      </c>
      <c r="J28" s="2" t="s">
        <v>148</v>
      </c>
      <c r="K28" s="2" t="s">
        <v>103</v>
      </c>
      <c r="L28" s="2" t="s">
        <v>85</v>
      </c>
      <c r="M28" s="2" t="s">
        <v>183</v>
      </c>
      <c r="N28" s="2" t="s">
        <v>115</v>
      </c>
      <c r="O28" s="2" t="s">
        <v>87</v>
      </c>
      <c r="P28" s="2" t="s">
        <v>116</v>
      </c>
      <c r="Q28" s="2" t="s">
        <v>88</v>
      </c>
      <c r="R28" s="2" t="s">
        <v>89</v>
      </c>
      <c r="S28" s="2" t="s">
        <v>85</v>
      </c>
      <c r="T28" s="2">
        <v>10</v>
      </c>
      <c r="U28" s="2" t="s">
        <v>105</v>
      </c>
      <c r="V28" s="2" t="s">
        <v>90</v>
      </c>
      <c r="W28" s="2" t="s">
        <v>117</v>
      </c>
      <c r="X28" s="2" t="s">
        <v>85</v>
      </c>
      <c r="Y28" s="2" t="s">
        <v>58</v>
      </c>
      <c r="Z28" s="2" t="s">
        <v>228</v>
      </c>
      <c r="AA28" s="2" t="s">
        <v>92</v>
      </c>
      <c r="AB28" s="2" t="s">
        <v>92</v>
      </c>
      <c r="AC28" s="2" t="s">
        <v>92</v>
      </c>
      <c r="AD28" s="2" t="s">
        <v>92</v>
      </c>
      <c r="AE28" s="2" t="s">
        <v>118</v>
      </c>
      <c r="AF28" s="2" t="s">
        <v>85</v>
      </c>
      <c r="AG28" s="2" t="s">
        <v>77</v>
      </c>
      <c r="AH28" s="2" t="s">
        <v>94</v>
      </c>
      <c r="AI28" s="2" t="s">
        <v>95</v>
      </c>
      <c r="AJ28" s="2">
        <v>10</v>
      </c>
      <c r="AK28" s="2" t="s">
        <v>119</v>
      </c>
      <c r="AL28" s="3" t="s">
        <v>233</v>
      </c>
      <c r="AM28" s="3" t="s">
        <v>234</v>
      </c>
      <c r="AN28" s="3" t="s">
        <v>235</v>
      </c>
    </row>
    <row r="29" spans="1:40" ht="15.9" customHeight="1">
      <c r="A29" s="2" t="s">
        <v>236</v>
      </c>
      <c r="B29" s="2" t="s">
        <v>124</v>
      </c>
      <c r="C29" s="2" t="s">
        <v>141</v>
      </c>
      <c r="D29" s="2" t="s">
        <v>141</v>
      </c>
      <c r="E29" s="2" t="s">
        <v>45</v>
      </c>
      <c r="F29" s="2" t="s">
        <v>169</v>
      </c>
      <c r="G29" s="2" t="s">
        <v>237</v>
      </c>
      <c r="H29" s="2" t="s">
        <v>49</v>
      </c>
      <c r="I29" s="2" t="s">
        <v>103</v>
      </c>
      <c r="J29" s="2" t="s">
        <v>72</v>
      </c>
      <c r="K29" s="2" t="s">
        <v>103</v>
      </c>
      <c r="L29" s="2" t="s">
        <v>55</v>
      </c>
      <c r="M29" s="2" t="s">
        <v>51</v>
      </c>
      <c r="N29" s="2" t="s">
        <v>148</v>
      </c>
      <c r="O29" s="2" t="s">
        <v>201</v>
      </c>
      <c r="P29" s="2" t="s">
        <v>116</v>
      </c>
      <c r="Q29" s="2" t="s">
        <v>88</v>
      </c>
      <c r="R29" s="2" t="s">
        <v>89</v>
      </c>
      <c r="S29" s="2" t="s">
        <v>85</v>
      </c>
      <c r="T29" s="2">
        <v>10</v>
      </c>
      <c r="U29" s="2" t="s">
        <v>105</v>
      </c>
      <c r="V29" s="2" t="s">
        <v>90</v>
      </c>
      <c r="W29" s="2" t="s">
        <v>108</v>
      </c>
      <c r="X29" s="2" t="s">
        <v>55</v>
      </c>
      <c r="Y29" s="2" t="s">
        <v>76</v>
      </c>
      <c r="Z29" s="2" t="s">
        <v>59</v>
      </c>
      <c r="AA29" s="2" t="s">
        <v>62</v>
      </c>
      <c r="AB29" s="2" t="s">
        <v>62</v>
      </c>
      <c r="AC29" s="2" t="s">
        <v>92</v>
      </c>
      <c r="AD29" s="2" t="s">
        <v>92</v>
      </c>
      <c r="AE29" s="2" t="s">
        <v>135</v>
      </c>
      <c r="AF29" s="2" t="s">
        <v>85</v>
      </c>
      <c r="AG29" s="2" t="s">
        <v>77</v>
      </c>
      <c r="AH29" s="2" t="s">
        <v>64</v>
      </c>
      <c r="AI29" s="2" t="s">
        <v>65</v>
      </c>
      <c r="AJ29" s="2">
        <v>6</v>
      </c>
      <c r="AK29" s="2" t="s">
        <v>136</v>
      </c>
      <c r="AL29" s="3" t="s">
        <v>238</v>
      </c>
      <c r="AM29" s="3" t="s">
        <v>239</v>
      </c>
      <c r="AN29" s="3" t="s">
        <v>240</v>
      </c>
    </row>
    <row r="30" spans="1:40" ht="15.9" customHeight="1">
      <c r="A30" s="2" t="s">
        <v>241</v>
      </c>
      <c r="B30" s="2" t="s">
        <v>124</v>
      </c>
      <c r="C30" s="2" t="s">
        <v>101</v>
      </c>
      <c r="D30" s="2" t="s">
        <v>101</v>
      </c>
      <c r="E30" s="2" t="s">
        <v>45</v>
      </c>
      <c r="F30" s="2" t="s">
        <v>46</v>
      </c>
      <c r="G30" s="2" t="s">
        <v>83</v>
      </c>
      <c r="H30" s="2" t="s">
        <v>148</v>
      </c>
      <c r="I30" s="2" t="s">
        <v>102</v>
      </c>
      <c r="J30" s="2" t="s">
        <v>72</v>
      </c>
      <c r="K30" s="2" t="s">
        <v>103</v>
      </c>
      <c r="L30" s="2" t="s">
        <v>55</v>
      </c>
      <c r="M30" s="2" t="s">
        <v>86</v>
      </c>
      <c r="N30" s="2" t="s">
        <v>115</v>
      </c>
      <c r="O30" s="2" t="s">
        <v>87</v>
      </c>
      <c r="P30" s="2" t="s">
        <v>116</v>
      </c>
      <c r="Q30" s="2" t="s">
        <v>88</v>
      </c>
      <c r="R30" s="2" t="s">
        <v>54</v>
      </c>
      <c r="S30" s="2" t="s">
        <v>85</v>
      </c>
      <c r="T30" s="2">
        <v>7</v>
      </c>
      <c r="U30" s="2" t="s">
        <v>56</v>
      </c>
      <c r="V30" s="2" t="s">
        <v>90</v>
      </c>
      <c r="W30" s="2" t="s">
        <v>117</v>
      </c>
      <c r="X30" s="2" t="s">
        <v>55</v>
      </c>
      <c r="Y30" s="2" t="s">
        <v>58</v>
      </c>
      <c r="Z30" s="2" t="s">
        <v>59</v>
      </c>
      <c r="AA30" s="2" t="s">
        <v>61</v>
      </c>
      <c r="AB30" s="2" t="s">
        <v>62</v>
      </c>
      <c r="AC30" s="2" t="s">
        <v>62</v>
      </c>
      <c r="AD30" s="2" t="s">
        <v>92</v>
      </c>
      <c r="AE30" s="2" t="s">
        <v>242</v>
      </c>
      <c r="AF30" s="2" t="s">
        <v>55</v>
      </c>
      <c r="AG30" s="2" t="s">
        <v>93</v>
      </c>
      <c r="AH30" s="2" t="s">
        <v>78</v>
      </c>
      <c r="AI30" s="2" t="s">
        <v>65</v>
      </c>
      <c r="AJ30" s="2">
        <v>9</v>
      </c>
      <c r="AK30" s="2" t="s">
        <v>142</v>
      </c>
      <c r="AL30" s="3" t="s">
        <v>243</v>
      </c>
      <c r="AM30" s="3" t="s">
        <v>244</v>
      </c>
      <c r="AN30" s="3" t="s">
        <v>245</v>
      </c>
    </row>
    <row r="31" spans="1:40" ht="15.9" customHeight="1">
      <c r="A31" s="2" t="s">
        <v>246</v>
      </c>
      <c r="B31" s="2" t="s">
        <v>124</v>
      </c>
      <c r="C31" s="2" t="s">
        <v>141</v>
      </c>
      <c r="D31" s="2" t="s">
        <v>44</v>
      </c>
      <c r="E31" s="2" t="s">
        <v>45</v>
      </c>
      <c r="F31" s="2" t="s">
        <v>46</v>
      </c>
      <c r="G31" s="2" t="s">
        <v>83</v>
      </c>
      <c r="H31" s="2" t="s">
        <v>49</v>
      </c>
      <c r="I31" s="2" t="s">
        <v>103</v>
      </c>
      <c r="J31" s="2" t="s">
        <v>49</v>
      </c>
      <c r="K31" s="2" t="s">
        <v>103</v>
      </c>
      <c r="L31" s="2" t="s">
        <v>85</v>
      </c>
      <c r="M31" s="2" t="s">
        <v>86</v>
      </c>
      <c r="N31" s="2" t="s">
        <v>125</v>
      </c>
      <c r="O31" s="2" t="s">
        <v>56</v>
      </c>
      <c r="P31" s="2" t="s">
        <v>151</v>
      </c>
      <c r="Q31" s="2" t="s">
        <v>88</v>
      </c>
      <c r="R31" s="2" t="s">
        <v>54</v>
      </c>
      <c r="S31" s="2" t="s">
        <v>85</v>
      </c>
      <c r="T31" s="2">
        <v>8</v>
      </c>
      <c r="U31" s="2" t="s">
        <v>52</v>
      </c>
      <c r="V31" s="2" t="s">
        <v>90</v>
      </c>
      <c r="W31" s="2" t="s">
        <v>170</v>
      </c>
      <c r="X31" s="2" t="s">
        <v>85</v>
      </c>
      <c r="Y31" s="2" t="s">
        <v>58</v>
      </c>
      <c r="Z31" s="2" t="s">
        <v>228</v>
      </c>
      <c r="AA31" s="2" t="s">
        <v>92</v>
      </c>
      <c r="AB31" s="2" t="s">
        <v>92</v>
      </c>
      <c r="AC31" s="2" t="s">
        <v>92</v>
      </c>
      <c r="AD31" s="2" t="s">
        <v>92</v>
      </c>
      <c r="AE31" s="2" t="s">
        <v>247</v>
      </c>
      <c r="AF31" s="2" t="s">
        <v>85</v>
      </c>
      <c r="AG31" s="2" t="s">
        <v>93</v>
      </c>
      <c r="AH31" s="2" t="s">
        <v>64</v>
      </c>
      <c r="AI31" s="2" t="s">
        <v>128</v>
      </c>
      <c r="AJ31" s="2">
        <v>9</v>
      </c>
      <c r="AK31" s="2" t="s">
        <v>119</v>
      </c>
      <c r="AL31" s="3" t="s">
        <v>248</v>
      </c>
      <c r="AM31" s="3" t="s">
        <v>249</v>
      </c>
      <c r="AN31" s="3" t="s">
        <v>250</v>
      </c>
    </row>
    <row r="32" spans="1:40" ht="15.9" customHeight="1">
      <c r="A32" s="2" t="s">
        <v>251</v>
      </c>
      <c r="B32" s="2" t="s">
        <v>124</v>
      </c>
      <c r="C32" s="2" t="s">
        <v>44</v>
      </c>
      <c r="D32" s="2" t="s">
        <v>101</v>
      </c>
      <c r="E32" s="2" t="s">
        <v>45</v>
      </c>
      <c r="F32" s="2" t="s">
        <v>46</v>
      </c>
      <c r="G32" s="2" t="s">
        <v>70</v>
      </c>
      <c r="H32" s="2" t="s">
        <v>71</v>
      </c>
      <c r="I32" s="2" t="s">
        <v>102</v>
      </c>
      <c r="J32" s="2" t="s">
        <v>72</v>
      </c>
      <c r="K32" s="2" t="s">
        <v>103</v>
      </c>
      <c r="L32" s="2" t="s">
        <v>50</v>
      </c>
      <c r="M32" s="2" t="s">
        <v>73</v>
      </c>
      <c r="N32" s="2" t="s">
        <v>104</v>
      </c>
      <c r="O32" s="2" t="s">
        <v>105</v>
      </c>
      <c r="P32" s="2" t="s">
        <v>106</v>
      </c>
      <c r="Q32" s="2" t="s">
        <v>107</v>
      </c>
      <c r="R32" s="2" t="s">
        <v>54</v>
      </c>
      <c r="S32" s="2" t="s">
        <v>75</v>
      </c>
      <c r="T32" s="2">
        <v>1</v>
      </c>
      <c r="U32" s="2" t="s">
        <v>56</v>
      </c>
      <c r="V32" s="2" t="s">
        <v>57</v>
      </c>
      <c r="W32" s="2" t="s">
        <v>108</v>
      </c>
      <c r="X32" s="2" t="s">
        <v>109</v>
      </c>
      <c r="Y32" s="2" t="s">
        <v>110</v>
      </c>
      <c r="Z32" s="2" t="s">
        <v>59</v>
      </c>
      <c r="AA32" s="2" t="s">
        <v>61</v>
      </c>
      <c r="AB32" s="2" t="s">
        <v>61</v>
      </c>
      <c r="AC32" s="2" t="s">
        <v>62</v>
      </c>
      <c r="AD32" s="2" t="s">
        <v>62</v>
      </c>
      <c r="AE32" s="2" t="s">
        <v>135</v>
      </c>
      <c r="AF32" s="2" t="s">
        <v>50</v>
      </c>
      <c r="AG32" s="2" t="s">
        <v>77</v>
      </c>
      <c r="AH32" s="2" t="s">
        <v>94</v>
      </c>
      <c r="AI32" s="2" t="s">
        <v>128</v>
      </c>
      <c r="AJ32" s="2">
        <v>4</v>
      </c>
      <c r="AK32" s="2" t="s">
        <v>112</v>
      </c>
      <c r="AL32" s="3" t="s">
        <v>252</v>
      </c>
      <c r="AM32" s="3" t="s">
        <v>253</v>
      </c>
      <c r="AN32" s="3" t="s">
        <v>254</v>
      </c>
    </row>
    <row r="33" spans="1:40" ht="15.9" customHeight="1">
      <c r="A33" s="2" t="s">
        <v>255</v>
      </c>
      <c r="B33" s="2" t="s">
        <v>124</v>
      </c>
      <c r="C33" s="2" t="s">
        <v>141</v>
      </c>
      <c r="D33" s="2" t="s">
        <v>44</v>
      </c>
      <c r="E33" s="2" t="s">
        <v>45</v>
      </c>
      <c r="F33" s="2" t="s">
        <v>46</v>
      </c>
      <c r="G33" s="2" t="s">
        <v>83</v>
      </c>
      <c r="H33" s="2" t="s">
        <v>71</v>
      </c>
      <c r="I33" s="2" t="s">
        <v>103</v>
      </c>
      <c r="J33" s="2" t="s">
        <v>78</v>
      </c>
      <c r="K33" s="2" t="s">
        <v>103</v>
      </c>
      <c r="L33" s="2" t="s">
        <v>85</v>
      </c>
      <c r="M33" s="2" t="s">
        <v>86</v>
      </c>
      <c r="N33" s="2" t="s">
        <v>115</v>
      </c>
      <c r="O33" s="2" t="s">
        <v>87</v>
      </c>
      <c r="P33" s="2" t="s">
        <v>116</v>
      </c>
      <c r="Q33" s="2" t="s">
        <v>88</v>
      </c>
      <c r="R33" s="2" t="s">
        <v>89</v>
      </c>
      <c r="S33" s="2" t="s">
        <v>85</v>
      </c>
      <c r="T33" s="2">
        <v>10</v>
      </c>
      <c r="U33" s="2" t="s">
        <v>56</v>
      </c>
      <c r="V33" s="2" t="s">
        <v>90</v>
      </c>
      <c r="W33" s="2" t="s">
        <v>117</v>
      </c>
      <c r="X33" s="2" t="s">
        <v>85</v>
      </c>
      <c r="Y33" s="2" t="s">
        <v>58</v>
      </c>
      <c r="Z33" s="2" t="s">
        <v>59</v>
      </c>
      <c r="AA33" s="2" t="s">
        <v>62</v>
      </c>
      <c r="AB33" s="2" t="s">
        <v>62</v>
      </c>
      <c r="AC33" s="2" t="s">
        <v>62</v>
      </c>
      <c r="AD33" s="2" t="s">
        <v>92</v>
      </c>
      <c r="AE33" s="2" t="s">
        <v>118</v>
      </c>
      <c r="AF33" s="2" t="s">
        <v>55</v>
      </c>
      <c r="AG33" s="2" t="s">
        <v>77</v>
      </c>
      <c r="AH33" s="2" t="s">
        <v>94</v>
      </c>
      <c r="AI33" s="2" t="s">
        <v>128</v>
      </c>
      <c r="AJ33" s="2">
        <v>8</v>
      </c>
      <c r="AK33" s="2" t="s">
        <v>152</v>
      </c>
      <c r="AL33" s="3" t="s">
        <v>256</v>
      </c>
      <c r="AM33" s="3" t="s">
        <v>257</v>
      </c>
      <c r="AN33" s="3" t="s">
        <v>258</v>
      </c>
    </row>
    <row r="34" spans="1:40" ht="15.9" customHeight="1">
      <c r="A34" s="2" t="s">
        <v>259</v>
      </c>
      <c r="B34" s="2" t="s">
        <v>124</v>
      </c>
      <c r="C34" s="2" t="s">
        <v>44</v>
      </c>
      <c r="D34" s="2" t="s">
        <v>44</v>
      </c>
      <c r="E34" s="2" t="s">
        <v>45</v>
      </c>
      <c r="F34" s="2" t="s">
        <v>46</v>
      </c>
      <c r="G34" s="2" t="s">
        <v>83</v>
      </c>
      <c r="H34" s="2" t="s">
        <v>72</v>
      </c>
      <c r="I34" s="2" t="s">
        <v>260</v>
      </c>
      <c r="J34" s="2" t="s">
        <v>72</v>
      </c>
      <c r="K34" s="2" t="s">
        <v>103</v>
      </c>
      <c r="L34" s="2" t="s">
        <v>85</v>
      </c>
      <c r="M34" s="2" t="s">
        <v>183</v>
      </c>
      <c r="N34" s="2" t="s">
        <v>115</v>
      </c>
      <c r="O34" s="2" t="s">
        <v>87</v>
      </c>
      <c r="P34" s="2" t="s">
        <v>116</v>
      </c>
      <c r="Q34" s="2" t="s">
        <v>88</v>
      </c>
      <c r="R34" s="2" t="s">
        <v>89</v>
      </c>
      <c r="S34" s="2" t="s">
        <v>85</v>
      </c>
      <c r="T34" s="2">
        <v>10</v>
      </c>
      <c r="U34" s="2" t="s">
        <v>56</v>
      </c>
      <c r="V34" s="2" t="s">
        <v>90</v>
      </c>
      <c r="W34" s="2" t="s">
        <v>108</v>
      </c>
      <c r="X34" s="2" t="s">
        <v>261</v>
      </c>
      <c r="Y34" s="2" t="s">
        <v>76</v>
      </c>
      <c r="Z34" s="2" t="s">
        <v>59</v>
      </c>
      <c r="AA34" s="2" t="s">
        <v>62</v>
      </c>
      <c r="AB34" s="2" t="s">
        <v>61</v>
      </c>
      <c r="AC34" s="2" t="s">
        <v>61</v>
      </c>
      <c r="AD34" s="2" t="s">
        <v>62</v>
      </c>
      <c r="AE34" s="2" t="s">
        <v>111</v>
      </c>
      <c r="AF34" s="2" t="s">
        <v>55</v>
      </c>
      <c r="AG34" s="2" t="s">
        <v>63</v>
      </c>
      <c r="AH34" s="2" t="s">
        <v>64</v>
      </c>
      <c r="AI34" s="2" t="s">
        <v>65</v>
      </c>
      <c r="AJ34" s="2">
        <v>9</v>
      </c>
      <c r="AK34" s="2" t="s">
        <v>119</v>
      </c>
      <c r="AL34" s="3" t="s">
        <v>262</v>
      </c>
      <c r="AM34" s="3" t="s">
        <v>263</v>
      </c>
      <c r="AN34" s="3" t="s">
        <v>264</v>
      </c>
    </row>
    <row r="35" spans="1:40" ht="15.9" customHeight="1">
      <c r="A35" s="2" t="s">
        <v>265</v>
      </c>
      <c r="B35" s="2" t="s">
        <v>124</v>
      </c>
      <c r="C35" s="2" t="s">
        <v>101</v>
      </c>
      <c r="D35" s="2" t="s">
        <v>101</v>
      </c>
      <c r="E35" s="2" t="s">
        <v>45</v>
      </c>
      <c r="F35" s="2" t="s">
        <v>169</v>
      </c>
      <c r="G35" s="2" t="s">
        <v>83</v>
      </c>
      <c r="H35" s="2" t="s">
        <v>72</v>
      </c>
      <c r="I35" s="2" t="s">
        <v>103</v>
      </c>
      <c r="J35" s="2" t="s">
        <v>72</v>
      </c>
      <c r="K35" s="2" t="s">
        <v>194</v>
      </c>
      <c r="L35" s="2" t="s">
        <v>55</v>
      </c>
      <c r="M35" s="2" t="s">
        <v>51</v>
      </c>
      <c r="N35" s="2" t="s">
        <v>125</v>
      </c>
      <c r="O35" s="2" t="s">
        <v>105</v>
      </c>
      <c r="P35" s="2" t="s">
        <v>106</v>
      </c>
      <c r="Q35" s="2" t="s">
        <v>88</v>
      </c>
      <c r="R35" s="2" t="s">
        <v>89</v>
      </c>
      <c r="S35" s="2" t="s">
        <v>55</v>
      </c>
      <c r="T35" s="2">
        <v>6</v>
      </c>
      <c r="U35" s="2" t="s">
        <v>105</v>
      </c>
      <c r="V35" s="2" t="s">
        <v>90</v>
      </c>
      <c r="W35" s="2" t="s">
        <v>108</v>
      </c>
      <c r="X35" s="2" t="s">
        <v>55</v>
      </c>
      <c r="Y35" s="2" t="s">
        <v>76</v>
      </c>
      <c r="Z35" s="2" t="s">
        <v>59</v>
      </c>
      <c r="AA35" s="2" t="s">
        <v>60</v>
      </c>
      <c r="AB35" s="2" t="s">
        <v>60</v>
      </c>
      <c r="AC35" s="2" t="s">
        <v>60</v>
      </c>
      <c r="AD35" s="2" t="s">
        <v>61</v>
      </c>
      <c r="AE35" s="2" t="s">
        <v>135</v>
      </c>
      <c r="AF35" s="2" t="s">
        <v>55</v>
      </c>
      <c r="AG35" s="2" t="s">
        <v>93</v>
      </c>
      <c r="AH35" s="2" t="s">
        <v>94</v>
      </c>
      <c r="AI35" s="2" t="s">
        <v>65</v>
      </c>
      <c r="AJ35" s="2">
        <v>5</v>
      </c>
      <c r="AK35" s="2" t="s">
        <v>136</v>
      </c>
      <c r="AL35" s="3" t="s">
        <v>266</v>
      </c>
      <c r="AM35" s="3" t="s">
        <v>267</v>
      </c>
      <c r="AN35" s="3" t="s">
        <v>268</v>
      </c>
    </row>
    <row r="36" spans="1:40" ht="15.9" customHeight="1">
      <c r="A36" s="2" t="s">
        <v>269</v>
      </c>
      <c r="B36" s="2" t="s">
        <v>124</v>
      </c>
      <c r="C36" s="2" t="s">
        <v>44</v>
      </c>
      <c r="D36" s="2" t="s">
        <v>44</v>
      </c>
      <c r="E36" s="2" t="s">
        <v>45</v>
      </c>
      <c r="F36" s="2" t="s">
        <v>46</v>
      </c>
      <c r="G36" s="2" t="s">
        <v>83</v>
      </c>
      <c r="H36" s="2" t="s">
        <v>148</v>
      </c>
      <c r="I36" s="2" t="s">
        <v>103</v>
      </c>
      <c r="J36" s="2" t="s">
        <v>148</v>
      </c>
      <c r="K36" s="2" t="s">
        <v>103</v>
      </c>
      <c r="L36" s="2" t="s">
        <v>85</v>
      </c>
      <c r="M36" s="2" t="s">
        <v>73</v>
      </c>
      <c r="N36" s="2" t="s">
        <v>104</v>
      </c>
      <c r="O36" s="2" t="s">
        <v>105</v>
      </c>
      <c r="P36" s="2" t="s">
        <v>151</v>
      </c>
      <c r="Q36" s="2" t="s">
        <v>88</v>
      </c>
      <c r="R36" s="2" t="s">
        <v>89</v>
      </c>
      <c r="S36" s="2" t="s">
        <v>55</v>
      </c>
      <c r="T36" s="2">
        <v>8</v>
      </c>
      <c r="U36" s="2" t="s">
        <v>56</v>
      </c>
      <c r="V36" s="2" t="s">
        <v>90</v>
      </c>
      <c r="W36" s="2" t="s">
        <v>170</v>
      </c>
      <c r="X36" s="2" t="s">
        <v>85</v>
      </c>
      <c r="Y36" s="2" t="s">
        <v>58</v>
      </c>
      <c r="Z36" s="2" t="s">
        <v>59</v>
      </c>
      <c r="AA36" s="2" t="s">
        <v>62</v>
      </c>
      <c r="AB36" s="2" t="s">
        <v>62</v>
      </c>
      <c r="AC36" s="2" t="s">
        <v>62</v>
      </c>
      <c r="AD36" s="2" t="s">
        <v>62</v>
      </c>
      <c r="AE36" s="2" t="s">
        <v>118</v>
      </c>
      <c r="AF36" s="2" t="s">
        <v>55</v>
      </c>
      <c r="AG36" s="2" t="s">
        <v>63</v>
      </c>
      <c r="AH36" s="2" t="s">
        <v>64</v>
      </c>
      <c r="AI36" s="2" t="s">
        <v>65</v>
      </c>
      <c r="AJ36" s="2">
        <v>7</v>
      </c>
      <c r="AK36" s="2" t="s">
        <v>136</v>
      </c>
      <c r="AL36" s="3" t="s">
        <v>270</v>
      </c>
      <c r="AM36" s="3" t="s">
        <v>271</v>
      </c>
      <c r="AN36" s="3" t="s">
        <v>272</v>
      </c>
    </row>
    <row r="37" spans="1:40" ht="15.9" customHeight="1">
      <c r="A37" s="2" t="s">
        <v>273</v>
      </c>
      <c r="B37" s="2" t="s">
        <v>124</v>
      </c>
      <c r="C37" s="2" t="s">
        <v>44</v>
      </c>
      <c r="D37" s="2" t="s">
        <v>44</v>
      </c>
      <c r="E37" s="2" t="s">
        <v>45</v>
      </c>
      <c r="F37" s="2" t="s">
        <v>46</v>
      </c>
      <c r="G37" s="2" t="s">
        <v>83</v>
      </c>
      <c r="H37" s="2" t="s">
        <v>148</v>
      </c>
      <c r="I37" s="2" t="s">
        <v>260</v>
      </c>
      <c r="J37" s="2" t="s">
        <v>148</v>
      </c>
      <c r="K37" s="2" t="s">
        <v>194</v>
      </c>
      <c r="L37" s="2" t="s">
        <v>85</v>
      </c>
      <c r="M37" s="2" t="s">
        <v>73</v>
      </c>
      <c r="N37" s="2" t="s">
        <v>104</v>
      </c>
      <c r="O37" s="2" t="s">
        <v>56</v>
      </c>
      <c r="P37" s="2" t="s">
        <v>116</v>
      </c>
      <c r="Q37" s="2" t="s">
        <v>74</v>
      </c>
      <c r="R37" s="2" t="s">
        <v>54</v>
      </c>
      <c r="S37" s="2" t="s">
        <v>75</v>
      </c>
      <c r="T37" s="2">
        <v>5</v>
      </c>
      <c r="U37" s="2" t="s">
        <v>56</v>
      </c>
      <c r="V37" s="2" t="s">
        <v>90</v>
      </c>
      <c r="W37" s="2" t="s">
        <v>108</v>
      </c>
      <c r="X37" s="2" t="s">
        <v>55</v>
      </c>
      <c r="Y37" s="2" t="s">
        <v>184</v>
      </c>
      <c r="Z37" s="2" t="s">
        <v>59</v>
      </c>
      <c r="AA37" s="2" t="s">
        <v>62</v>
      </c>
      <c r="AB37" s="2" t="s">
        <v>61</v>
      </c>
      <c r="AC37" s="2" t="s">
        <v>62</v>
      </c>
      <c r="AD37" s="2" t="s">
        <v>61</v>
      </c>
      <c r="AE37" s="2" t="s">
        <v>118</v>
      </c>
      <c r="AF37" s="2" t="s">
        <v>85</v>
      </c>
      <c r="AG37" s="2" t="s">
        <v>93</v>
      </c>
      <c r="AH37" s="2" t="s">
        <v>64</v>
      </c>
      <c r="AI37" s="2" t="s">
        <v>65</v>
      </c>
      <c r="AJ37" s="2">
        <v>7</v>
      </c>
      <c r="AK37" s="2" t="s">
        <v>119</v>
      </c>
      <c r="AL37" s="3" t="s">
        <v>274</v>
      </c>
      <c r="AM37" s="3" t="s">
        <v>275</v>
      </c>
      <c r="AN37" s="3" t="s">
        <v>276</v>
      </c>
    </row>
    <row r="38" spans="1:40" ht="15.9" customHeight="1">
      <c r="A38" s="2" t="s">
        <v>277</v>
      </c>
      <c r="B38" s="2" t="s">
        <v>124</v>
      </c>
      <c r="C38" s="2" t="s">
        <v>101</v>
      </c>
      <c r="D38" s="2" t="s">
        <v>187</v>
      </c>
      <c r="E38" s="2" t="s">
        <v>45</v>
      </c>
      <c r="F38" s="2" t="s">
        <v>46</v>
      </c>
      <c r="G38" s="2" t="s">
        <v>83</v>
      </c>
      <c r="H38" s="2" t="s">
        <v>72</v>
      </c>
      <c r="I38" s="2" t="s">
        <v>103</v>
      </c>
      <c r="J38" s="2" t="s">
        <v>48</v>
      </c>
      <c r="K38" s="2" t="s">
        <v>103</v>
      </c>
      <c r="L38" s="2" t="s">
        <v>50</v>
      </c>
      <c r="M38" s="2" t="s">
        <v>134</v>
      </c>
      <c r="N38" s="2" t="s">
        <v>104</v>
      </c>
      <c r="O38" s="2" t="s">
        <v>56</v>
      </c>
      <c r="P38" s="2" t="s">
        <v>151</v>
      </c>
      <c r="Q38" s="2" t="s">
        <v>53</v>
      </c>
      <c r="R38" s="2" t="s">
        <v>89</v>
      </c>
      <c r="S38" s="2" t="s">
        <v>55</v>
      </c>
      <c r="T38" s="2">
        <v>3</v>
      </c>
      <c r="U38" s="2" t="s">
        <v>87</v>
      </c>
      <c r="V38" s="2" t="s">
        <v>90</v>
      </c>
      <c r="W38" s="2" t="s">
        <v>108</v>
      </c>
      <c r="X38" s="2" t="s">
        <v>55</v>
      </c>
      <c r="Y38" s="2" t="s">
        <v>58</v>
      </c>
      <c r="Z38" s="2" t="s">
        <v>59</v>
      </c>
      <c r="AA38" s="2" t="s">
        <v>62</v>
      </c>
      <c r="AB38" s="2" t="s">
        <v>60</v>
      </c>
      <c r="AC38" s="2" t="s">
        <v>61</v>
      </c>
      <c r="AD38" s="2" t="s">
        <v>61</v>
      </c>
      <c r="AE38" s="2" t="s">
        <v>135</v>
      </c>
      <c r="AF38" s="2" t="s">
        <v>50</v>
      </c>
      <c r="AG38" s="2" t="s">
        <v>63</v>
      </c>
      <c r="AH38" s="2" t="s">
        <v>64</v>
      </c>
      <c r="AI38" s="2" t="s">
        <v>65</v>
      </c>
      <c r="AJ38" s="2">
        <v>3</v>
      </c>
      <c r="AK38" s="2" t="s">
        <v>112</v>
      </c>
      <c r="AL38" s="3" t="s">
        <v>278</v>
      </c>
      <c r="AM38" s="3" t="s">
        <v>78</v>
      </c>
      <c r="AN38" s="3" t="s">
        <v>279</v>
      </c>
    </row>
    <row r="39" spans="1:40" ht="15.9" customHeight="1">
      <c r="A39" s="2" t="s">
        <v>280</v>
      </c>
      <c r="B39" s="2" t="s">
        <v>124</v>
      </c>
      <c r="C39" s="2" t="s">
        <v>193</v>
      </c>
      <c r="D39" s="2" t="s">
        <v>193</v>
      </c>
      <c r="E39" s="2" t="s">
        <v>45</v>
      </c>
      <c r="F39" s="2" t="s">
        <v>169</v>
      </c>
      <c r="G39" s="2" t="s">
        <v>281</v>
      </c>
      <c r="H39" s="2" t="s">
        <v>84</v>
      </c>
      <c r="I39" s="2" t="s">
        <v>103</v>
      </c>
      <c r="J39" s="2" t="s">
        <v>84</v>
      </c>
      <c r="K39" s="2" t="s">
        <v>103</v>
      </c>
      <c r="L39" s="2" t="s">
        <v>85</v>
      </c>
      <c r="M39" s="2" t="s">
        <v>86</v>
      </c>
      <c r="N39" s="2" t="s">
        <v>115</v>
      </c>
      <c r="O39" s="2" t="s">
        <v>56</v>
      </c>
      <c r="P39" s="2" t="s">
        <v>151</v>
      </c>
      <c r="Q39" s="2" t="s">
        <v>88</v>
      </c>
      <c r="R39" s="2" t="s">
        <v>89</v>
      </c>
      <c r="S39" s="2" t="s">
        <v>85</v>
      </c>
      <c r="T39" s="2">
        <v>9</v>
      </c>
      <c r="U39" s="2" t="s">
        <v>105</v>
      </c>
      <c r="V39" s="2" t="s">
        <v>90</v>
      </c>
      <c r="W39" s="2" t="s">
        <v>108</v>
      </c>
      <c r="X39" s="2" t="s">
        <v>55</v>
      </c>
      <c r="Y39" s="2" t="s">
        <v>58</v>
      </c>
      <c r="Z39" s="2" t="s">
        <v>91</v>
      </c>
      <c r="AA39" s="2" t="s">
        <v>62</v>
      </c>
      <c r="AB39" s="2" t="s">
        <v>62</v>
      </c>
      <c r="AC39" s="2" t="s">
        <v>62</v>
      </c>
      <c r="AD39" s="2" t="s">
        <v>92</v>
      </c>
      <c r="AE39" s="2" t="s">
        <v>111</v>
      </c>
      <c r="AF39" s="2" t="s">
        <v>127</v>
      </c>
      <c r="AG39" s="2" t="s">
        <v>77</v>
      </c>
      <c r="AH39" s="2" t="s">
        <v>64</v>
      </c>
      <c r="AI39" s="2" t="s">
        <v>95</v>
      </c>
      <c r="AJ39" s="2">
        <v>7</v>
      </c>
      <c r="AK39" s="2" t="s">
        <v>136</v>
      </c>
      <c r="AL39" s="3" t="s">
        <v>282</v>
      </c>
      <c r="AM39" s="3" t="s">
        <v>283</v>
      </c>
      <c r="AN39" s="3" t="s">
        <v>284</v>
      </c>
    </row>
    <row r="40" spans="1:40" ht="15.9" customHeight="1">
      <c r="A40" s="2" t="s">
        <v>285</v>
      </c>
      <c r="B40" s="2" t="s">
        <v>124</v>
      </c>
      <c r="C40" s="2" t="s">
        <v>193</v>
      </c>
      <c r="D40" s="2" t="s">
        <v>193</v>
      </c>
      <c r="E40" s="2" t="s">
        <v>45</v>
      </c>
      <c r="F40" s="2" t="s">
        <v>46</v>
      </c>
      <c r="G40" s="2" t="s">
        <v>83</v>
      </c>
      <c r="H40" s="2" t="s">
        <v>260</v>
      </c>
      <c r="I40" s="2" t="s">
        <v>260</v>
      </c>
      <c r="J40" s="2" t="s">
        <v>48</v>
      </c>
      <c r="K40" s="2" t="s">
        <v>103</v>
      </c>
      <c r="L40" s="2" t="s">
        <v>55</v>
      </c>
      <c r="M40" s="2" t="s">
        <v>188</v>
      </c>
      <c r="N40" s="2" t="s">
        <v>104</v>
      </c>
      <c r="O40" s="2" t="s">
        <v>52</v>
      </c>
      <c r="P40" s="2" t="s">
        <v>106</v>
      </c>
      <c r="Q40" s="2" t="s">
        <v>88</v>
      </c>
      <c r="R40" s="2" t="s">
        <v>195</v>
      </c>
      <c r="S40" s="2" t="s">
        <v>85</v>
      </c>
      <c r="T40" s="2">
        <v>7</v>
      </c>
      <c r="U40" s="2" t="s">
        <v>201</v>
      </c>
      <c r="V40" s="2" t="s">
        <v>90</v>
      </c>
      <c r="W40" s="2" t="s">
        <v>117</v>
      </c>
      <c r="X40" s="2" t="s">
        <v>55</v>
      </c>
      <c r="Y40" s="2" t="s">
        <v>58</v>
      </c>
      <c r="Z40" s="2" t="s">
        <v>59</v>
      </c>
      <c r="AA40" s="2" t="s">
        <v>62</v>
      </c>
      <c r="AB40" s="2" t="s">
        <v>61</v>
      </c>
      <c r="AC40" s="2" t="s">
        <v>92</v>
      </c>
      <c r="AD40" s="2" t="s">
        <v>92</v>
      </c>
      <c r="AE40" s="2" t="s">
        <v>135</v>
      </c>
      <c r="AF40" s="2" t="s">
        <v>55</v>
      </c>
      <c r="AG40" s="2" t="s">
        <v>63</v>
      </c>
      <c r="AH40" s="2" t="s">
        <v>64</v>
      </c>
      <c r="AI40" s="2" t="s">
        <v>65</v>
      </c>
      <c r="AJ40" s="2">
        <v>0</v>
      </c>
      <c r="AK40" s="2" t="s">
        <v>136</v>
      </c>
      <c r="AL40" s="3" t="s">
        <v>286</v>
      </c>
      <c r="AM40" s="3" t="s">
        <v>287</v>
      </c>
      <c r="AN40" s="3" t="s">
        <v>288</v>
      </c>
    </row>
    <row r="41" spans="1:40" ht="15.9" customHeight="1">
      <c r="A41" s="2" t="s">
        <v>289</v>
      </c>
      <c r="B41" s="2" t="s">
        <v>124</v>
      </c>
      <c r="C41" s="2" t="s">
        <v>141</v>
      </c>
      <c r="D41" s="2" t="s">
        <v>141</v>
      </c>
      <c r="E41" s="2" t="s">
        <v>45</v>
      </c>
      <c r="F41" s="2" t="s">
        <v>46</v>
      </c>
      <c r="G41" s="2" t="s">
        <v>290</v>
      </c>
      <c r="H41" s="2" t="s">
        <v>78</v>
      </c>
      <c r="I41" s="2" t="s">
        <v>260</v>
      </c>
      <c r="J41" s="2" t="s">
        <v>148</v>
      </c>
      <c r="K41" s="2" t="s">
        <v>103</v>
      </c>
      <c r="L41" s="2" t="s">
        <v>85</v>
      </c>
      <c r="M41" s="2" t="s">
        <v>86</v>
      </c>
      <c r="N41" s="2" t="s">
        <v>125</v>
      </c>
      <c r="O41" s="2" t="s">
        <v>56</v>
      </c>
      <c r="P41" s="2" t="s">
        <v>116</v>
      </c>
      <c r="Q41" s="2" t="s">
        <v>88</v>
      </c>
      <c r="R41" s="2" t="s">
        <v>89</v>
      </c>
      <c r="S41" s="2" t="s">
        <v>85</v>
      </c>
      <c r="T41" s="2">
        <v>9</v>
      </c>
      <c r="U41" s="2" t="s">
        <v>56</v>
      </c>
      <c r="V41" s="2" t="s">
        <v>90</v>
      </c>
      <c r="W41" s="2" t="s">
        <v>108</v>
      </c>
      <c r="X41" s="2" t="s">
        <v>55</v>
      </c>
      <c r="Y41" s="2" t="s">
        <v>58</v>
      </c>
      <c r="Z41" s="2" t="s">
        <v>59</v>
      </c>
      <c r="AA41" s="2" t="s">
        <v>92</v>
      </c>
      <c r="AB41" s="2" t="s">
        <v>61</v>
      </c>
      <c r="AC41" s="2" t="s">
        <v>92</v>
      </c>
      <c r="AD41" s="2" t="s">
        <v>60</v>
      </c>
      <c r="AE41" s="2" t="s">
        <v>291</v>
      </c>
      <c r="AF41" s="2" t="s">
        <v>85</v>
      </c>
      <c r="AG41" s="2" t="s">
        <v>63</v>
      </c>
      <c r="AH41" s="2" t="s">
        <v>64</v>
      </c>
      <c r="AI41" s="2" t="s">
        <v>128</v>
      </c>
      <c r="AJ41" s="2">
        <v>7</v>
      </c>
      <c r="AK41" s="2" t="s">
        <v>119</v>
      </c>
      <c r="AL41" s="3" t="s">
        <v>292</v>
      </c>
      <c r="AM41" s="3" t="s">
        <v>293</v>
      </c>
      <c r="AN41" s="3" t="s">
        <v>294</v>
      </c>
    </row>
    <row r="42" spans="1:40" ht="15.9" customHeight="1">
      <c r="A42" s="2" t="s">
        <v>295</v>
      </c>
      <c r="B42" s="2" t="s">
        <v>124</v>
      </c>
      <c r="C42" s="2" t="s">
        <v>141</v>
      </c>
      <c r="D42" s="2" t="s">
        <v>141</v>
      </c>
      <c r="E42" s="2" t="s">
        <v>45</v>
      </c>
      <c r="F42" s="2" t="s">
        <v>169</v>
      </c>
      <c r="G42" s="2" t="s">
        <v>83</v>
      </c>
      <c r="H42" s="2" t="s">
        <v>49</v>
      </c>
      <c r="I42" s="2" t="s">
        <v>222</v>
      </c>
      <c r="J42" s="2" t="s">
        <v>49</v>
      </c>
      <c r="K42" s="2" t="s">
        <v>103</v>
      </c>
      <c r="L42" s="2" t="s">
        <v>50</v>
      </c>
      <c r="M42" s="2" t="s">
        <v>188</v>
      </c>
      <c r="N42" s="2" t="s">
        <v>150</v>
      </c>
      <c r="O42" s="2" t="s">
        <v>52</v>
      </c>
      <c r="P42" s="2" t="s">
        <v>106</v>
      </c>
      <c r="Q42" s="2" t="s">
        <v>88</v>
      </c>
      <c r="R42" s="2" t="s">
        <v>89</v>
      </c>
      <c r="S42" s="2" t="s">
        <v>55</v>
      </c>
      <c r="T42" s="2">
        <v>10</v>
      </c>
      <c r="U42" s="2" t="s">
        <v>201</v>
      </c>
      <c r="V42" s="2" t="s">
        <v>90</v>
      </c>
      <c r="W42" s="2" t="s">
        <v>117</v>
      </c>
      <c r="X42" s="2" t="s">
        <v>55</v>
      </c>
      <c r="Y42" s="2" t="s">
        <v>58</v>
      </c>
      <c r="Z42" s="2" t="s">
        <v>228</v>
      </c>
      <c r="AA42" s="2" t="s">
        <v>62</v>
      </c>
      <c r="AB42" s="2" t="s">
        <v>92</v>
      </c>
      <c r="AC42" s="2" t="s">
        <v>92</v>
      </c>
      <c r="AD42" s="2" t="s">
        <v>62</v>
      </c>
      <c r="AE42" s="2" t="s">
        <v>118</v>
      </c>
      <c r="AF42" s="2" t="s">
        <v>85</v>
      </c>
      <c r="AG42" s="2" t="s">
        <v>93</v>
      </c>
      <c r="AH42" s="2" t="s">
        <v>94</v>
      </c>
      <c r="AI42" s="2" t="s">
        <v>65</v>
      </c>
      <c r="AJ42" s="2">
        <v>5</v>
      </c>
      <c r="AK42" s="2" t="s">
        <v>112</v>
      </c>
      <c r="AL42" s="3" t="s">
        <v>296</v>
      </c>
      <c r="AM42" s="3" t="s">
        <v>297</v>
      </c>
      <c r="AN42" s="3" t="s">
        <v>298</v>
      </c>
    </row>
    <row r="43" spans="1:40" ht="15.9" customHeight="1">
      <c r="A43" s="2" t="s">
        <v>299</v>
      </c>
      <c r="B43" s="2" t="s">
        <v>124</v>
      </c>
      <c r="C43" s="2" t="s">
        <v>44</v>
      </c>
      <c r="D43" s="2" t="s">
        <v>101</v>
      </c>
      <c r="E43" s="2" t="s">
        <v>45</v>
      </c>
      <c r="F43" s="2" t="s">
        <v>46</v>
      </c>
      <c r="G43" s="2" t="s">
        <v>83</v>
      </c>
      <c r="H43" s="2" t="s">
        <v>48</v>
      </c>
      <c r="I43" s="2" t="s">
        <v>102</v>
      </c>
      <c r="J43" s="2" t="s">
        <v>72</v>
      </c>
      <c r="K43" s="2" t="s">
        <v>102</v>
      </c>
      <c r="L43" s="2" t="s">
        <v>55</v>
      </c>
      <c r="M43" s="2" t="s">
        <v>86</v>
      </c>
      <c r="N43" s="2" t="s">
        <v>78</v>
      </c>
      <c r="O43" s="2" t="s">
        <v>56</v>
      </c>
      <c r="P43" s="2" t="s">
        <v>116</v>
      </c>
      <c r="Q43" s="2" t="s">
        <v>88</v>
      </c>
      <c r="R43" s="2" t="s">
        <v>89</v>
      </c>
      <c r="S43" s="2" t="s">
        <v>85</v>
      </c>
      <c r="T43" s="2">
        <v>8</v>
      </c>
      <c r="U43" s="2" t="s">
        <v>56</v>
      </c>
      <c r="V43" s="2" t="s">
        <v>90</v>
      </c>
      <c r="W43" s="2" t="s">
        <v>170</v>
      </c>
      <c r="X43" s="2" t="s">
        <v>55</v>
      </c>
      <c r="Y43" s="2" t="s">
        <v>58</v>
      </c>
      <c r="Z43" s="2" t="s">
        <v>59</v>
      </c>
      <c r="AA43" s="2" t="s">
        <v>62</v>
      </c>
      <c r="AB43" s="2" t="s">
        <v>62</v>
      </c>
      <c r="AC43" s="2" t="s">
        <v>92</v>
      </c>
      <c r="AD43" s="2" t="s">
        <v>92</v>
      </c>
      <c r="AE43" s="2" t="s">
        <v>118</v>
      </c>
      <c r="AF43" s="2" t="s">
        <v>55</v>
      </c>
      <c r="AG43" s="2" t="s">
        <v>93</v>
      </c>
      <c r="AH43" s="2" t="s">
        <v>78</v>
      </c>
      <c r="AI43" s="2" t="s">
        <v>128</v>
      </c>
      <c r="AJ43" s="2">
        <v>7</v>
      </c>
      <c r="AK43" s="2" t="s">
        <v>119</v>
      </c>
      <c r="AL43" s="3" t="s">
        <v>300</v>
      </c>
      <c r="AM43" s="3" t="s">
        <v>301</v>
      </c>
      <c r="AN43" s="3" t="s">
        <v>302</v>
      </c>
    </row>
    <row r="44" spans="1:40" ht="15.9" customHeight="1">
      <c r="A44" s="2" t="s">
        <v>303</v>
      </c>
      <c r="B44" s="2" t="s">
        <v>124</v>
      </c>
      <c r="C44" s="2" t="s">
        <v>187</v>
      </c>
      <c r="D44" s="2" t="s">
        <v>187</v>
      </c>
      <c r="E44" s="2" t="s">
        <v>45</v>
      </c>
      <c r="F44" s="2" t="s">
        <v>169</v>
      </c>
      <c r="G44" s="2" t="s">
        <v>83</v>
      </c>
      <c r="H44" s="2" t="s">
        <v>260</v>
      </c>
      <c r="I44" s="2" t="s">
        <v>222</v>
      </c>
      <c r="J44" s="2" t="s">
        <v>78</v>
      </c>
      <c r="K44" s="2" t="s">
        <v>103</v>
      </c>
      <c r="L44" s="2" t="s">
        <v>85</v>
      </c>
      <c r="M44" s="2" t="s">
        <v>134</v>
      </c>
      <c r="N44" s="2" t="s">
        <v>115</v>
      </c>
      <c r="O44" s="2" t="s">
        <v>87</v>
      </c>
      <c r="P44" s="2" t="s">
        <v>116</v>
      </c>
      <c r="Q44" s="2" t="s">
        <v>88</v>
      </c>
      <c r="R44" s="2" t="s">
        <v>54</v>
      </c>
      <c r="S44" s="2" t="s">
        <v>85</v>
      </c>
      <c r="T44" s="2">
        <v>10</v>
      </c>
      <c r="U44" s="2" t="s">
        <v>56</v>
      </c>
      <c r="V44" s="2" t="s">
        <v>90</v>
      </c>
      <c r="W44" s="2" t="s">
        <v>117</v>
      </c>
      <c r="X44" s="2" t="s">
        <v>85</v>
      </c>
      <c r="Y44" s="2" t="s">
        <v>58</v>
      </c>
      <c r="Z44" s="2" t="s">
        <v>91</v>
      </c>
      <c r="AA44" s="2" t="s">
        <v>92</v>
      </c>
      <c r="AB44" s="2" t="s">
        <v>92</v>
      </c>
      <c r="AC44" s="2" t="s">
        <v>92</v>
      </c>
      <c r="AD44" s="2" t="s">
        <v>92</v>
      </c>
      <c r="AE44" s="2" t="s">
        <v>118</v>
      </c>
      <c r="AF44" s="2" t="s">
        <v>127</v>
      </c>
      <c r="AG44" s="2" t="s">
        <v>93</v>
      </c>
      <c r="AH44" s="2" t="s">
        <v>78</v>
      </c>
      <c r="AI44" s="2" t="s">
        <v>211</v>
      </c>
      <c r="AJ44" s="2">
        <v>8</v>
      </c>
      <c r="AK44" s="2" t="s">
        <v>119</v>
      </c>
      <c r="AL44" s="3" t="s">
        <v>96</v>
      </c>
      <c r="AM44" s="3" t="s">
        <v>304</v>
      </c>
      <c r="AN44" s="3" t="s">
        <v>305</v>
      </c>
    </row>
    <row r="45" spans="1:40" ht="15.9" customHeight="1">
      <c r="A45" s="2" t="s">
        <v>306</v>
      </c>
      <c r="B45" s="2" t="s">
        <v>124</v>
      </c>
      <c r="C45" s="2" t="s">
        <v>101</v>
      </c>
      <c r="D45" s="2" t="s">
        <v>101</v>
      </c>
      <c r="E45" s="2" t="s">
        <v>45</v>
      </c>
      <c r="F45" s="2" t="s">
        <v>46</v>
      </c>
      <c r="G45" s="2" t="s">
        <v>83</v>
      </c>
      <c r="H45" s="2" t="s">
        <v>49</v>
      </c>
      <c r="I45" s="2" t="s">
        <v>102</v>
      </c>
      <c r="J45" s="2" t="s">
        <v>49</v>
      </c>
      <c r="K45" s="2" t="s">
        <v>102</v>
      </c>
      <c r="L45" s="2" t="s">
        <v>55</v>
      </c>
      <c r="M45" s="2" t="s">
        <v>188</v>
      </c>
      <c r="N45" s="2" t="s">
        <v>148</v>
      </c>
      <c r="O45" s="2" t="s">
        <v>52</v>
      </c>
      <c r="P45" s="2" t="s">
        <v>106</v>
      </c>
      <c r="Q45" s="2" t="s">
        <v>107</v>
      </c>
      <c r="R45" s="2" t="s">
        <v>54</v>
      </c>
      <c r="S45" s="2" t="s">
        <v>162</v>
      </c>
      <c r="T45" s="2">
        <v>4</v>
      </c>
      <c r="U45" s="2" t="s">
        <v>52</v>
      </c>
      <c r="V45" s="2" t="s">
        <v>307</v>
      </c>
      <c r="W45" s="2" t="s">
        <v>108</v>
      </c>
      <c r="X45" s="2" t="s">
        <v>261</v>
      </c>
      <c r="Y45" s="2" t="s">
        <v>76</v>
      </c>
      <c r="Z45" s="2" t="s">
        <v>59</v>
      </c>
      <c r="AA45" s="2" t="s">
        <v>60</v>
      </c>
      <c r="AB45" s="2" t="s">
        <v>61</v>
      </c>
      <c r="AC45" s="2" t="s">
        <v>62</v>
      </c>
      <c r="AD45" s="2" t="s">
        <v>62</v>
      </c>
      <c r="AE45" s="2" t="s">
        <v>135</v>
      </c>
      <c r="AF45" s="2" t="s">
        <v>127</v>
      </c>
      <c r="AG45" s="2" t="s">
        <v>63</v>
      </c>
      <c r="AH45" s="2" t="s">
        <v>64</v>
      </c>
      <c r="AI45" s="2" t="s">
        <v>65</v>
      </c>
      <c r="AJ45" s="2">
        <v>2</v>
      </c>
      <c r="AK45" s="2" t="s">
        <v>136</v>
      </c>
      <c r="AL45" s="3" t="s">
        <v>308</v>
      </c>
      <c r="AM45" s="3" t="s">
        <v>309</v>
      </c>
      <c r="AN45" s="3" t="s">
        <v>310</v>
      </c>
    </row>
    <row r="46" spans="1:40" ht="15.9" customHeight="1">
      <c r="A46" s="2" t="s">
        <v>311</v>
      </c>
      <c r="B46" s="2" t="s">
        <v>124</v>
      </c>
      <c r="C46" s="2" t="s">
        <v>44</v>
      </c>
      <c r="D46" s="2" t="s">
        <v>101</v>
      </c>
      <c r="E46" s="2" t="s">
        <v>45</v>
      </c>
      <c r="F46" s="2" t="s">
        <v>169</v>
      </c>
      <c r="G46" s="2" t="s">
        <v>47</v>
      </c>
      <c r="H46" s="2" t="s">
        <v>148</v>
      </c>
      <c r="I46" s="2" t="s">
        <v>103</v>
      </c>
      <c r="J46" s="2" t="s">
        <v>148</v>
      </c>
      <c r="K46" s="2" t="s">
        <v>103</v>
      </c>
      <c r="L46" s="2" t="s">
        <v>85</v>
      </c>
      <c r="M46" s="2" t="s">
        <v>183</v>
      </c>
      <c r="N46" s="2" t="s">
        <v>104</v>
      </c>
      <c r="O46" s="2" t="s">
        <v>87</v>
      </c>
      <c r="P46" s="2" t="s">
        <v>116</v>
      </c>
      <c r="Q46" s="2" t="s">
        <v>88</v>
      </c>
      <c r="R46" s="2" t="s">
        <v>89</v>
      </c>
      <c r="S46" s="2" t="s">
        <v>85</v>
      </c>
      <c r="T46" s="2">
        <v>10</v>
      </c>
      <c r="U46" s="2" t="s">
        <v>87</v>
      </c>
      <c r="V46" s="2" t="s">
        <v>90</v>
      </c>
      <c r="W46" s="2" t="s">
        <v>117</v>
      </c>
      <c r="X46" s="2" t="s">
        <v>85</v>
      </c>
      <c r="Y46" s="2" t="s">
        <v>58</v>
      </c>
      <c r="Z46" s="2" t="s">
        <v>91</v>
      </c>
      <c r="AA46" s="2" t="s">
        <v>92</v>
      </c>
      <c r="AB46" s="2" t="s">
        <v>92</v>
      </c>
      <c r="AC46" s="2" t="s">
        <v>92</v>
      </c>
      <c r="AD46" s="2" t="s">
        <v>92</v>
      </c>
      <c r="AE46" s="2" t="s">
        <v>118</v>
      </c>
      <c r="AF46" s="2" t="s">
        <v>85</v>
      </c>
      <c r="AG46" s="2" t="s">
        <v>93</v>
      </c>
      <c r="AH46" s="2" t="s">
        <v>94</v>
      </c>
      <c r="AI46" s="2" t="s">
        <v>95</v>
      </c>
      <c r="AJ46" s="2">
        <v>10</v>
      </c>
      <c r="AK46" s="2" t="s">
        <v>142</v>
      </c>
      <c r="AL46" s="3" t="s">
        <v>312</v>
      </c>
      <c r="AM46" s="3" t="s">
        <v>313</v>
      </c>
      <c r="AN46" s="3" t="s">
        <v>314</v>
      </c>
    </row>
    <row r="47" spans="1:40" ht="15.9" customHeight="1">
      <c r="A47" s="2" t="s">
        <v>315</v>
      </c>
      <c r="B47" s="2" t="s">
        <v>124</v>
      </c>
      <c r="C47" s="2" t="s">
        <v>101</v>
      </c>
      <c r="D47" s="2" t="s">
        <v>101</v>
      </c>
      <c r="E47" s="2" t="s">
        <v>45</v>
      </c>
      <c r="F47" s="2" t="s">
        <v>46</v>
      </c>
      <c r="G47" s="2" t="s">
        <v>316</v>
      </c>
      <c r="H47" s="2" t="s">
        <v>260</v>
      </c>
      <c r="I47" s="2" t="s">
        <v>103</v>
      </c>
      <c r="J47" s="2" t="s">
        <v>72</v>
      </c>
      <c r="K47" s="2" t="s">
        <v>222</v>
      </c>
      <c r="L47" s="2" t="s">
        <v>85</v>
      </c>
      <c r="M47" s="2" t="s">
        <v>86</v>
      </c>
      <c r="N47" s="2" t="s">
        <v>115</v>
      </c>
      <c r="O47" s="2" t="s">
        <v>87</v>
      </c>
      <c r="P47" s="2" t="s">
        <v>116</v>
      </c>
      <c r="Q47" s="2" t="s">
        <v>88</v>
      </c>
      <c r="R47" s="2" t="s">
        <v>89</v>
      </c>
      <c r="S47" s="2" t="s">
        <v>85</v>
      </c>
      <c r="T47" s="2">
        <v>9</v>
      </c>
      <c r="U47" s="2" t="s">
        <v>56</v>
      </c>
      <c r="V47" s="2" t="s">
        <v>90</v>
      </c>
      <c r="W47" s="2" t="s">
        <v>108</v>
      </c>
      <c r="X47" s="2" t="s">
        <v>55</v>
      </c>
      <c r="Y47" s="2" t="s">
        <v>184</v>
      </c>
      <c r="Z47" s="2" t="s">
        <v>59</v>
      </c>
      <c r="AA47" s="2" t="s">
        <v>61</v>
      </c>
      <c r="AB47" s="2" t="s">
        <v>61</v>
      </c>
      <c r="AC47" s="2" t="s">
        <v>62</v>
      </c>
      <c r="AD47" s="2" t="s">
        <v>61</v>
      </c>
      <c r="AE47" s="2" t="s">
        <v>135</v>
      </c>
      <c r="AF47" s="2" t="s">
        <v>55</v>
      </c>
      <c r="AG47" s="2" t="s">
        <v>77</v>
      </c>
      <c r="AH47" s="2" t="s">
        <v>64</v>
      </c>
      <c r="AI47" s="2" t="s">
        <v>65</v>
      </c>
      <c r="AJ47" s="2">
        <v>7</v>
      </c>
      <c r="AK47" s="2" t="s">
        <v>119</v>
      </c>
      <c r="AL47" s="3" t="s">
        <v>317</v>
      </c>
      <c r="AM47" s="3" t="s">
        <v>318</v>
      </c>
      <c r="AN47" s="3" t="s">
        <v>319</v>
      </c>
    </row>
    <row r="48" spans="1:40" ht="15.9" customHeight="1">
      <c r="A48" s="2" t="s">
        <v>320</v>
      </c>
      <c r="B48" s="2" t="s">
        <v>124</v>
      </c>
      <c r="C48" s="2" t="s">
        <v>141</v>
      </c>
      <c r="D48" s="2" t="s">
        <v>141</v>
      </c>
      <c r="E48" s="2" t="s">
        <v>45</v>
      </c>
      <c r="F48" s="2" t="s">
        <v>46</v>
      </c>
      <c r="G48" s="2" t="s">
        <v>83</v>
      </c>
      <c r="H48" s="2" t="s">
        <v>260</v>
      </c>
      <c r="I48" s="2" t="s">
        <v>103</v>
      </c>
      <c r="J48" s="2" t="s">
        <v>48</v>
      </c>
      <c r="K48" s="2" t="s">
        <v>103</v>
      </c>
      <c r="L48" s="2" t="s">
        <v>85</v>
      </c>
      <c r="M48" s="2" t="s">
        <v>134</v>
      </c>
      <c r="N48" s="2" t="s">
        <v>125</v>
      </c>
      <c r="O48" s="2" t="s">
        <v>56</v>
      </c>
      <c r="P48" s="2" t="s">
        <v>116</v>
      </c>
      <c r="Q48" s="2" t="s">
        <v>88</v>
      </c>
      <c r="R48" s="2" t="s">
        <v>89</v>
      </c>
      <c r="S48" s="2" t="s">
        <v>55</v>
      </c>
      <c r="T48" s="2">
        <v>8</v>
      </c>
      <c r="U48" s="2" t="s">
        <v>56</v>
      </c>
      <c r="V48" s="2" t="s">
        <v>90</v>
      </c>
      <c r="W48" s="2" t="s">
        <v>117</v>
      </c>
      <c r="X48" s="2" t="s">
        <v>85</v>
      </c>
      <c r="Y48" s="2" t="s">
        <v>76</v>
      </c>
      <c r="Z48" s="2" t="s">
        <v>59</v>
      </c>
      <c r="AA48" s="2" t="s">
        <v>92</v>
      </c>
      <c r="AB48" s="2" t="s">
        <v>92</v>
      </c>
      <c r="AC48" s="2" t="s">
        <v>92</v>
      </c>
      <c r="AD48" s="2" t="s">
        <v>92</v>
      </c>
      <c r="AE48" s="2" t="s">
        <v>118</v>
      </c>
      <c r="AF48" s="2" t="s">
        <v>85</v>
      </c>
      <c r="AG48" s="2" t="s">
        <v>93</v>
      </c>
      <c r="AH48" s="2" t="s">
        <v>94</v>
      </c>
      <c r="AI48" s="2" t="s">
        <v>95</v>
      </c>
      <c r="AJ48" s="2">
        <v>8</v>
      </c>
      <c r="AK48" s="2" t="s">
        <v>142</v>
      </c>
      <c r="AL48" s="3" t="s">
        <v>321</v>
      </c>
      <c r="AM48" s="3" t="s">
        <v>322</v>
      </c>
      <c r="AN48" s="3" t="s">
        <v>323</v>
      </c>
    </row>
    <row r="49" spans="1:40" ht="15.9" customHeight="1">
      <c r="A49" s="2" t="s">
        <v>324</v>
      </c>
      <c r="B49" s="2" t="s">
        <v>124</v>
      </c>
      <c r="C49" s="2" t="s">
        <v>101</v>
      </c>
      <c r="D49" s="2" t="s">
        <v>101</v>
      </c>
      <c r="E49" s="2" t="s">
        <v>45</v>
      </c>
      <c r="F49" s="2" t="s">
        <v>46</v>
      </c>
      <c r="G49" s="2" t="s">
        <v>147</v>
      </c>
      <c r="H49" s="2" t="s">
        <v>260</v>
      </c>
      <c r="I49" s="2" t="s">
        <v>260</v>
      </c>
      <c r="J49" s="2" t="s">
        <v>72</v>
      </c>
      <c r="K49" s="2" t="s">
        <v>103</v>
      </c>
      <c r="L49" s="2" t="s">
        <v>85</v>
      </c>
      <c r="M49" s="2" t="s">
        <v>86</v>
      </c>
      <c r="N49" s="2" t="s">
        <v>104</v>
      </c>
      <c r="O49" s="2" t="s">
        <v>87</v>
      </c>
      <c r="P49" s="2" t="s">
        <v>116</v>
      </c>
      <c r="Q49" s="2" t="s">
        <v>88</v>
      </c>
      <c r="R49" s="2" t="s">
        <v>89</v>
      </c>
      <c r="S49" s="2" t="s">
        <v>85</v>
      </c>
      <c r="T49" s="2">
        <v>10</v>
      </c>
      <c r="U49" s="2" t="s">
        <v>56</v>
      </c>
      <c r="V49" s="2" t="s">
        <v>163</v>
      </c>
      <c r="W49" s="2" t="s">
        <v>108</v>
      </c>
      <c r="X49" s="2" t="s">
        <v>55</v>
      </c>
      <c r="Y49" s="2" t="s">
        <v>76</v>
      </c>
      <c r="Z49" s="2" t="s">
        <v>59</v>
      </c>
      <c r="AA49" s="2" t="s">
        <v>62</v>
      </c>
      <c r="AB49" s="2" t="s">
        <v>92</v>
      </c>
      <c r="AC49" s="2" t="s">
        <v>92</v>
      </c>
      <c r="AD49" s="2" t="s">
        <v>62</v>
      </c>
      <c r="AE49" s="2" t="s">
        <v>325</v>
      </c>
      <c r="AF49" s="2" t="s">
        <v>85</v>
      </c>
      <c r="AG49" s="2" t="s">
        <v>77</v>
      </c>
      <c r="AH49" s="2" t="s">
        <v>94</v>
      </c>
      <c r="AI49" s="2" t="s">
        <v>95</v>
      </c>
      <c r="AJ49" s="2">
        <v>9</v>
      </c>
      <c r="AK49" s="2" t="s">
        <v>119</v>
      </c>
      <c r="AL49" s="3" t="s">
        <v>326</v>
      </c>
      <c r="AM49" s="3" t="s">
        <v>327</v>
      </c>
      <c r="AN49" s="3" t="s">
        <v>328</v>
      </c>
    </row>
    <row r="50" spans="1:40" ht="15.9" customHeight="1">
      <c r="A50" s="2" t="s">
        <v>329</v>
      </c>
      <c r="B50" s="2" t="s">
        <v>124</v>
      </c>
      <c r="C50" s="2" t="s">
        <v>141</v>
      </c>
      <c r="D50" s="2" t="s">
        <v>141</v>
      </c>
      <c r="E50" s="2" t="s">
        <v>45</v>
      </c>
      <c r="F50" s="2" t="s">
        <v>169</v>
      </c>
      <c r="G50" s="2" t="s">
        <v>330</v>
      </c>
      <c r="H50" s="2" t="s">
        <v>84</v>
      </c>
      <c r="I50" s="2" t="s">
        <v>103</v>
      </c>
      <c r="J50" s="2" t="s">
        <v>48</v>
      </c>
      <c r="K50" s="2" t="s">
        <v>103</v>
      </c>
      <c r="L50" s="2" t="s">
        <v>85</v>
      </c>
      <c r="M50" s="2" t="s">
        <v>134</v>
      </c>
      <c r="N50" s="2" t="s">
        <v>115</v>
      </c>
      <c r="O50" s="2" t="s">
        <v>56</v>
      </c>
      <c r="P50" s="2" t="s">
        <v>116</v>
      </c>
      <c r="Q50" s="2" t="s">
        <v>88</v>
      </c>
      <c r="R50" s="2" t="s">
        <v>89</v>
      </c>
      <c r="S50" s="2" t="s">
        <v>85</v>
      </c>
      <c r="T50" s="2">
        <v>10</v>
      </c>
      <c r="U50" s="2" t="s">
        <v>56</v>
      </c>
      <c r="V50" s="2" t="s">
        <v>90</v>
      </c>
      <c r="W50" s="2" t="s">
        <v>108</v>
      </c>
      <c r="X50" s="2" t="s">
        <v>85</v>
      </c>
      <c r="Y50" s="2" t="s">
        <v>58</v>
      </c>
      <c r="Z50" s="2" t="s">
        <v>59</v>
      </c>
      <c r="AA50" s="2" t="s">
        <v>61</v>
      </c>
      <c r="AB50" s="2" t="s">
        <v>61</v>
      </c>
      <c r="AC50" s="2" t="s">
        <v>61</v>
      </c>
      <c r="AD50" s="2" t="s">
        <v>62</v>
      </c>
      <c r="AE50" s="2" t="s">
        <v>111</v>
      </c>
      <c r="AF50" s="2" t="s">
        <v>55</v>
      </c>
      <c r="AG50" s="2" t="s">
        <v>77</v>
      </c>
      <c r="AH50" s="2" t="s">
        <v>94</v>
      </c>
      <c r="AI50" s="2" t="s">
        <v>128</v>
      </c>
      <c r="AJ50" s="2">
        <v>2</v>
      </c>
      <c r="AK50" s="2" t="s">
        <v>119</v>
      </c>
      <c r="AL50" s="3" t="s">
        <v>331</v>
      </c>
      <c r="AM50" s="3" t="s">
        <v>332</v>
      </c>
      <c r="AN50" s="3" t="s">
        <v>333</v>
      </c>
    </row>
    <row r="51" spans="1:40" ht="15.9" customHeight="1">
      <c r="A51" s="2" t="s">
        <v>334</v>
      </c>
      <c r="B51" s="2" t="s">
        <v>124</v>
      </c>
      <c r="C51" s="2" t="s">
        <v>44</v>
      </c>
      <c r="D51" s="2" t="s">
        <v>44</v>
      </c>
      <c r="E51" s="2" t="s">
        <v>45</v>
      </c>
      <c r="F51" s="2" t="s">
        <v>46</v>
      </c>
      <c r="G51" s="2" t="s">
        <v>335</v>
      </c>
      <c r="H51" s="2" t="s">
        <v>260</v>
      </c>
      <c r="I51" s="2" t="s">
        <v>103</v>
      </c>
      <c r="J51" s="2" t="s">
        <v>48</v>
      </c>
      <c r="K51" s="2" t="s">
        <v>103</v>
      </c>
      <c r="L51" s="2" t="s">
        <v>50</v>
      </c>
      <c r="M51" s="2" t="s">
        <v>86</v>
      </c>
      <c r="N51" s="2" t="s">
        <v>104</v>
      </c>
      <c r="O51" s="2" t="s">
        <v>52</v>
      </c>
      <c r="P51" s="2" t="s">
        <v>116</v>
      </c>
      <c r="Q51" s="2" t="s">
        <v>107</v>
      </c>
      <c r="R51" s="2" t="s">
        <v>89</v>
      </c>
      <c r="S51" s="2" t="s">
        <v>85</v>
      </c>
      <c r="T51" s="2">
        <v>9</v>
      </c>
      <c r="U51" s="2" t="s">
        <v>52</v>
      </c>
      <c r="V51" s="2" t="s">
        <v>90</v>
      </c>
      <c r="W51" s="2" t="s">
        <v>108</v>
      </c>
      <c r="X51" s="2" t="s">
        <v>261</v>
      </c>
      <c r="Y51" s="2" t="s">
        <v>58</v>
      </c>
      <c r="Z51" s="2" t="s">
        <v>228</v>
      </c>
      <c r="AA51" s="2" t="s">
        <v>61</v>
      </c>
      <c r="AB51" s="2" t="s">
        <v>60</v>
      </c>
      <c r="AC51" s="2" t="s">
        <v>60</v>
      </c>
      <c r="AD51" s="2" t="s">
        <v>60</v>
      </c>
      <c r="AE51" s="2" t="s">
        <v>135</v>
      </c>
      <c r="AF51" s="2" t="s">
        <v>127</v>
      </c>
      <c r="AG51" s="2" t="s">
        <v>63</v>
      </c>
      <c r="AH51" s="2" t="s">
        <v>64</v>
      </c>
      <c r="AI51" s="2" t="s">
        <v>65</v>
      </c>
      <c r="AJ51" s="2">
        <v>0</v>
      </c>
      <c r="AK51" s="2" t="s">
        <v>136</v>
      </c>
      <c r="AL51" s="3" t="s">
        <v>336</v>
      </c>
      <c r="AM51" s="3" t="s">
        <v>337</v>
      </c>
      <c r="AN51" s="3" t="s">
        <v>338</v>
      </c>
    </row>
    <row r="52" spans="1:40" ht="15.9" customHeight="1">
      <c r="A52" s="2" t="s">
        <v>339</v>
      </c>
      <c r="B52" s="2" t="s">
        <v>124</v>
      </c>
      <c r="C52" s="2" t="s">
        <v>141</v>
      </c>
      <c r="D52" s="2" t="s">
        <v>193</v>
      </c>
      <c r="E52" s="2" t="s">
        <v>220</v>
      </c>
      <c r="F52" s="2" t="s">
        <v>169</v>
      </c>
      <c r="G52" s="2" t="s">
        <v>70</v>
      </c>
      <c r="H52" s="2" t="s">
        <v>78</v>
      </c>
      <c r="I52" s="2" t="s">
        <v>149</v>
      </c>
      <c r="J52" s="2" t="s">
        <v>72</v>
      </c>
      <c r="K52" s="2" t="s">
        <v>103</v>
      </c>
      <c r="L52" s="2" t="s">
        <v>55</v>
      </c>
      <c r="M52" s="2" t="s">
        <v>134</v>
      </c>
      <c r="N52" s="2" t="s">
        <v>115</v>
      </c>
      <c r="O52" s="2" t="s">
        <v>87</v>
      </c>
      <c r="P52" s="2" t="s">
        <v>116</v>
      </c>
      <c r="Q52" s="2" t="s">
        <v>88</v>
      </c>
      <c r="R52" s="2" t="s">
        <v>89</v>
      </c>
      <c r="S52" s="2" t="s">
        <v>85</v>
      </c>
      <c r="T52" s="2">
        <v>9</v>
      </c>
      <c r="U52" s="2" t="s">
        <v>105</v>
      </c>
      <c r="V52" s="2" t="s">
        <v>90</v>
      </c>
      <c r="W52" s="2" t="s">
        <v>117</v>
      </c>
      <c r="X52" s="2" t="s">
        <v>55</v>
      </c>
      <c r="Y52" s="2" t="s">
        <v>58</v>
      </c>
      <c r="Z52" s="2" t="s">
        <v>59</v>
      </c>
      <c r="AA52" s="2" t="s">
        <v>62</v>
      </c>
      <c r="AB52" s="2" t="s">
        <v>62</v>
      </c>
      <c r="AC52" s="2" t="s">
        <v>62</v>
      </c>
      <c r="AD52" s="2" t="s">
        <v>60</v>
      </c>
      <c r="AE52" s="2" t="s">
        <v>118</v>
      </c>
      <c r="AF52" s="2" t="s">
        <v>55</v>
      </c>
      <c r="AG52" s="2" t="s">
        <v>77</v>
      </c>
      <c r="AH52" s="2" t="s">
        <v>94</v>
      </c>
      <c r="AI52" s="2" t="s">
        <v>211</v>
      </c>
      <c r="AJ52" s="2">
        <v>8</v>
      </c>
      <c r="AK52" s="2" t="s">
        <v>142</v>
      </c>
      <c r="AL52" s="3" t="s">
        <v>340</v>
      </c>
      <c r="AM52" s="3" t="s">
        <v>341</v>
      </c>
      <c r="AN52" s="3" t="s">
        <v>342</v>
      </c>
    </row>
    <row r="53" spans="1:40" ht="15.9" customHeight="1">
      <c r="A53" s="2" t="s">
        <v>343</v>
      </c>
      <c r="B53" s="2" t="s">
        <v>124</v>
      </c>
      <c r="C53" s="2" t="s">
        <v>44</v>
      </c>
      <c r="D53" s="2" t="s">
        <v>44</v>
      </c>
      <c r="E53" s="2" t="s">
        <v>45</v>
      </c>
      <c r="F53" s="2" t="s">
        <v>46</v>
      </c>
      <c r="G53" s="2" t="s">
        <v>221</v>
      </c>
      <c r="H53" s="2" t="s">
        <v>72</v>
      </c>
      <c r="I53" s="2" t="s">
        <v>103</v>
      </c>
      <c r="J53" s="2" t="s">
        <v>49</v>
      </c>
      <c r="K53" s="2" t="s">
        <v>103</v>
      </c>
      <c r="L53" s="2" t="s">
        <v>85</v>
      </c>
      <c r="M53" s="2" t="s">
        <v>73</v>
      </c>
      <c r="N53" s="2" t="s">
        <v>125</v>
      </c>
      <c r="O53" s="2" t="s">
        <v>56</v>
      </c>
      <c r="P53" s="2" t="s">
        <v>106</v>
      </c>
      <c r="Q53" s="2" t="s">
        <v>74</v>
      </c>
      <c r="R53" s="2" t="s">
        <v>89</v>
      </c>
      <c r="S53" s="2" t="s">
        <v>162</v>
      </c>
      <c r="T53" s="2">
        <v>9</v>
      </c>
      <c r="U53" s="2" t="s">
        <v>56</v>
      </c>
      <c r="V53" s="2" t="s">
        <v>57</v>
      </c>
      <c r="W53" s="2" t="s">
        <v>108</v>
      </c>
      <c r="X53" s="2" t="s">
        <v>55</v>
      </c>
      <c r="Y53" s="2" t="s">
        <v>110</v>
      </c>
      <c r="Z53" s="2" t="s">
        <v>59</v>
      </c>
      <c r="AA53" s="2" t="s">
        <v>92</v>
      </c>
      <c r="AB53" s="2" t="s">
        <v>62</v>
      </c>
      <c r="AC53" s="2" t="s">
        <v>62</v>
      </c>
      <c r="AD53" s="2" t="s">
        <v>61</v>
      </c>
      <c r="AE53" s="2" t="s">
        <v>118</v>
      </c>
      <c r="AF53" s="2" t="s">
        <v>55</v>
      </c>
      <c r="AG53" s="2" t="s">
        <v>63</v>
      </c>
      <c r="AH53" s="2" t="s">
        <v>64</v>
      </c>
      <c r="AI53" s="2" t="s">
        <v>65</v>
      </c>
      <c r="AJ53" s="2">
        <v>7</v>
      </c>
      <c r="AK53" s="2" t="s">
        <v>119</v>
      </c>
      <c r="AL53" s="3" t="s">
        <v>344</v>
      </c>
      <c r="AM53" s="3" t="s">
        <v>345</v>
      </c>
      <c r="AN53" s="3" t="s">
        <v>346</v>
      </c>
    </row>
    <row r="54" spans="1:40" ht="15.9" customHeight="1">
      <c r="A54" s="2" t="s">
        <v>347</v>
      </c>
      <c r="B54" s="2" t="s">
        <v>124</v>
      </c>
      <c r="C54" s="2" t="s">
        <v>348</v>
      </c>
      <c r="D54" s="2" t="s">
        <v>193</v>
      </c>
      <c r="E54" s="2" t="s">
        <v>45</v>
      </c>
      <c r="F54" s="2" t="s">
        <v>169</v>
      </c>
      <c r="G54" s="2" t="s">
        <v>227</v>
      </c>
      <c r="H54" s="2" t="s">
        <v>49</v>
      </c>
      <c r="I54" s="2" t="s">
        <v>103</v>
      </c>
      <c r="J54" s="2" t="s">
        <v>49</v>
      </c>
      <c r="K54" s="2" t="s">
        <v>103</v>
      </c>
      <c r="L54" s="2" t="s">
        <v>85</v>
      </c>
      <c r="M54" s="2" t="s">
        <v>86</v>
      </c>
      <c r="N54" s="2" t="s">
        <v>125</v>
      </c>
      <c r="O54" s="2" t="s">
        <v>56</v>
      </c>
      <c r="P54" s="2" t="s">
        <v>116</v>
      </c>
      <c r="Q54" s="2" t="s">
        <v>88</v>
      </c>
      <c r="R54" s="2" t="s">
        <v>89</v>
      </c>
      <c r="S54" s="2" t="s">
        <v>85</v>
      </c>
      <c r="T54" s="2">
        <v>9</v>
      </c>
      <c r="U54" s="2" t="s">
        <v>56</v>
      </c>
      <c r="V54" s="2" t="s">
        <v>90</v>
      </c>
      <c r="W54" s="2" t="s">
        <v>108</v>
      </c>
      <c r="X54" s="2" t="s">
        <v>85</v>
      </c>
      <c r="Y54" s="2" t="s">
        <v>58</v>
      </c>
      <c r="Z54" s="2" t="s">
        <v>59</v>
      </c>
      <c r="AA54" s="2" t="s">
        <v>62</v>
      </c>
      <c r="AB54" s="2" t="s">
        <v>92</v>
      </c>
      <c r="AC54" s="2" t="s">
        <v>92</v>
      </c>
      <c r="AD54" s="2" t="s">
        <v>92</v>
      </c>
      <c r="AE54" s="2" t="s">
        <v>118</v>
      </c>
      <c r="AF54" s="2" t="s">
        <v>85</v>
      </c>
      <c r="AG54" s="2" t="s">
        <v>93</v>
      </c>
      <c r="AH54" s="2" t="s">
        <v>94</v>
      </c>
      <c r="AI54" s="2" t="s">
        <v>95</v>
      </c>
      <c r="AJ54" s="2">
        <v>9</v>
      </c>
      <c r="AK54" s="2" t="s">
        <v>119</v>
      </c>
      <c r="AL54" s="3" t="s">
        <v>349</v>
      </c>
      <c r="AM54" s="3" t="s">
        <v>350</v>
      </c>
      <c r="AN54" s="3" t="s">
        <v>351</v>
      </c>
    </row>
    <row r="55" spans="1:40" ht="15.9" customHeight="1">
      <c r="A55" s="2" t="s">
        <v>352</v>
      </c>
      <c r="B55" s="2" t="s">
        <v>124</v>
      </c>
      <c r="C55" s="2" t="s">
        <v>141</v>
      </c>
      <c r="D55" s="2" t="s">
        <v>141</v>
      </c>
      <c r="E55" s="2" t="s">
        <v>220</v>
      </c>
      <c r="F55" s="2" t="s">
        <v>169</v>
      </c>
      <c r="G55" s="2" t="s">
        <v>335</v>
      </c>
      <c r="H55" s="2" t="s">
        <v>260</v>
      </c>
      <c r="I55" s="2" t="s">
        <v>103</v>
      </c>
      <c r="J55" s="2" t="s">
        <v>84</v>
      </c>
      <c r="K55" s="2" t="s">
        <v>103</v>
      </c>
      <c r="L55" s="2" t="s">
        <v>85</v>
      </c>
      <c r="M55" s="2" t="s">
        <v>183</v>
      </c>
      <c r="N55" s="2" t="s">
        <v>104</v>
      </c>
      <c r="O55" s="2" t="s">
        <v>87</v>
      </c>
      <c r="P55" s="2" t="s">
        <v>116</v>
      </c>
      <c r="Q55" s="2" t="s">
        <v>88</v>
      </c>
      <c r="R55" s="2" t="s">
        <v>89</v>
      </c>
      <c r="S55" s="2" t="s">
        <v>85</v>
      </c>
      <c r="T55" s="2">
        <v>9</v>
      </c>
      <c r="U55" s="2" t="s">
        <v>87</v>
      </c>
      <c r="V55" s="2" t="s">
        <v>90</v>
      </c>
      <c r="W55" s="2" t="s">
        <v>108</v>
      </c>
      <c r="X55" s="2" t="s">
        <v>85</v>
      </c>
      <c r="Y55" s="2" t="s">
        <v>58</v>
      </c>
      <c r="Z55" s="2" t="s">
        <v>91</v>
      </c>
      <c r="AA55" s="2" t="s">
        <v>92</v>
      </c>
      <c r="AB55" s="2" t="s">
        <v>92</v>
      </c>
      <c r="AC55" s="2" t="s">
        <v>92</v>
      </c>
      <c r="AD55" s="2" t="s">
        <v>92</v>
      </c>
      <c r="AE55" s="2" t="s">
        <v>118</v>
      </c>
      <c r="AF55" s="2" t="s">
        <v>85</v>
      </c>
      <c r="AG55" s="2" t="s">
        <v>93</v>
      </c>
      <c r="AH55" s="2" t="s">
        <v>94</v>
      </c>
      <c r="AI55" s="2" t="s">
        <v>95</v>
      </c>
      <c r="AJ55" s="2">
        <v>9</v>
      </c>
      <c r="AK55" s="2" t="s">
        <v>142</v>
      </c>
      <c r="AL55" s="3" t="s">
        <v>353</v>
      </c>
      <c r="AM55" s="3" t="s">
        <v>354</v>
      </c>
      <c r="AN55" s="3" t="s">
        <v>355</v>
      </c>
    </row>
    <row r="56" spans="1:40" ht="15.9" customHeight="1">
      <c r="A56" s="2" t="s">
        <v>356</v>
      </c>
      <c r="B56" s="2" t="s">
        <v>124</v>
      </c>
      <c r="C56" s="2" t="s">
        <v>141</v>
      </c>
      <c r="D56" s="2" t="s">
        <v>141</v>
      </c>
      <c r="E56" s="2" t="s">
        <v>45</v>
      </c>
      <c r="F56" s="2" t="s">
        <v>169</v>
      </c>
      <c r="G56" s="2" t="s">
        <v>357</v>
      </c>
      <c r="H56" s="2" t="s">
        <v>148</v>
      </c>
      <c r="I56" s="2" t="s">
        <v>222</v>
      </c>
      <c r="J56" s="2" t="s">
        <v>148</v>
      </c>
      <c r="K56" s="2" t="s">
        <v>103</v>
      </c>
      <c r="L56" s="2" t="s">
        <v>85</v>
      </c>
      <c r="M56" s="2" t="s">
        <v>183</v>
      </c>
      <c r="N56" s="2" t="s">
        <v>115</v>
      </c>
      <c r="O56" s="2" t="s">
        <v>87</v>
      </c>
      <c r="P56" s="2" t="s">
        <v>116</v>
      </c>
      <c r="Q56" s="2" t="s">
        <v>88</v>
      </c>
      <c r="R56" s="2" t="s">
        <v>89</v>
      </c>
      <c r="S56" s="2" t="s">
        <v>85</v>
      </c>
      <c r="T56" s="2">
        <v>10</v>
      </c>
      <c r="U56" s="2" t="s">
        <v>56</v>
      </c>
      <c r="V56" s="2" t="s">
        <v>90</v>
      </c>
      <c r="W56" s="2" t="s">
        <v>108</v>
      </c>
      <c r="X56" s="2" t="s">
        <v>85</v>
      </c>
      <c r="Y56" s="2" t="s">
        <v>58</v>
      </c>
      <c r="Z56" s="2" t="s">
        <v>59</v>
      </c>
      <c r="AA56" s="2" t="s">
        <v>92</v>
      </c>
      <c r="AB56" s="2" t="s">
        <v>92</v>
      </c>
      <c r="AC56" s="2" t="s">
        <v>62</v>
      </c>
      <c r="AD56" s="2" t="s">
        <v>92</v>
      </c>
      <c r="AE56" s="2" t="s">
        <v>118</v>
      </c>
      <c r="AF56" s="2" t="s">
        <v>85</v>
      </c>
      <c r="AG56" s="2" t="s">
        <v>77</v>
      </c>
      <c r="AH56" s="2" t="s">
        <v>94</v>
      </c>
      <c r="AI56" s="2" t="s">
        <v>65</v>
      </c>
      <c r="AJ56" s="2">
        <v>5</v>
      </c>
      <c r="AK56" s="2" t="s">
        <v>142</v>
      </c>
      <c r="AL56" s="3" t="s">
        <v>358</v>
      </c>
      <c r="AM56" s="3" t="s">
        <v>359</v>
      </c>
      <c r="AN56" s="3" t="s">
        <v>360</v>
      </c>
    </row>
    <row r="57" spans="1:40" ht="15.9" customHeight="1">
      <c r="A57" s="2" t="s">
        <v>361</v>
      </c>
      <c r="B57" s="2" t="s">
        <v>124</v>
      </c>
      <c r="C57" s="2" t="s">
        <v>193</v>
      </c>
      <c r="D57" s="2" t="s">
        <v>141</v>
      </c>
      <c r="E57" s="2" t="s">
        <v>220</v>
      </c>
      <c r="F57" s="2" t="s">
        <v>169</v>
      </c>
      <c r="G57" s="2" t="s">
        <v>362</v>
      </c>
      <c r="H57" s="2" t="s">
        <v>48</v>
      </c>
      <c r="I57" s="2" t="s">
        <v>103</v>
      </c>
      <c r="J57" s="2" t="s">
        <v>49</v>
      </c>
      <c r="K57" s="2" t="s">
        <v>103</v>
      </c>
      <c r="L57" s="2" t="s">
        <v>55</v>
      </c>
      <c r="M57" s="2" t="s">
        <v>188</v>
      </c>
      <c r="N57" s="2" t="s">
        <v>150</v>
      </c>
      <c r="O57" s="2" t="s">
        <v>52</v>
      </c>
      <c r="P57" s="2" t="s">
        <v>151</v>
      </c>
      <c r="Q57" s="2" t="s">
        <v>88</v>
      </c>
      <c r="R57" s="2" t="s">
        <v>54</v>
      </c>
      <c r="S57" s="2" t="s">
        <v>85</v>
      </c>
      <c r="T57" s="2">
        <v>5</v>
      </c>
      <c r="U57" s="2" t="s">
        <v>52</v>
      </c>
      <c r="V57" s="2" t="s">
        <v>307</v>
      </c>
      <c r="W57" s="2" t="s">
        <v>108</v>
      </c>
      <c r="X57" s="2" t="s">
        <v>55</v>
      </c>
      <c r="Y57" s="2" t="s">
        <v>58</v>
      </c>
      <c r="Z57" s="2" t="s">
        <v>228</v>
      </c>
      <c r="AA57" s="2" t="s">
        <v>62</v>
      </c>
      <c r="AB57" s="2" t="s">
        <v>62</v>
      </c>
      <c r="AC57" s="2" t="s">
        <v>62</v>
      </c>
      <c r="AD57" s="2" t="s">
        <v>92</v>
      </c>
      <c r="AE57" s="2" t="s">
        <v>118</v>
      </c>
      <c r="AF57" s="2" t="s">
        <v>55</v>
      </c>
      <c r="AG57" s="2" t="s">
        <v>77</v>
      </c>
      <c r="AH57" s="2" t="s">
        <v>78</v>
      </c>
      <c r="AI57" s="2" t="s">
        <v>128</v>
      </c>
      <c r="AJ57" s="2">
        <v>8</v>
      </c>
      <c r="AK57" s="2" t="s">
        <v>119</v>
      </c>
      <c r="AL57" s="3" t="s">
        <v>363</v>
      </c>
      <c r="AM57" s="3" t="s">
        <v>80</v>
      </c>
      <c r="AN57" s="3" t="s">
        <v>364</v>
      </c>
    </row>
    <row r="58" spans="1:40" ht="15.9" customHeight="1">
      <c r="A58" s="2" t="s">
        <v>365</v>
      </c>
      <c r="B58" s="2" t="s">
        <v>124</v>
      </c>
      <c r="C58" s="2" t="s">
        <v>141</v>
      </c>
      <c r="D58" s="2" t="s">
        <v>141</v>
      </c>
      <c r="E58" s="2" t="s">
        <v>45</v>
      </c>
      <c r="F58" s="2" t="s">
        <v>169</v>
      </c>
      <c r="G58" s="2" t="s">
        <v>83</v>
      </c>
      <c r="H58" s="2" t="s">
        <v>260</v>
      </c>
      <c r="I58" s="2" t="s">
        <v>260</v>
      </c>
      <c r="J58" s="2" t="s">
        <v>49</v>
      </c>
      <c r="K58" s="2" t="s">
        <v>103</v>
      </c>
      <c r="L58" s="2" t="s">
        <v>85</v>
      </c>
      <c r="M58" s="2" t="s">
        <v>86</v>
      </c>
      <c r="N58" s="2" t="s">
        <v>125</v>
      </c>
      <c r="O58" s="2" t="s">
        <v>105</v>
      </c>
      <c r="P58" s="2" t="s">
        <v>116</v>
      </c>
      <c r="Q58" s="2" t="s">
        <v>88</v>
      </c>
      <c r="R58" s="2" t="s">
        <v>89</v>
      </c>
      <c r="S58" s="2" t="s">
        <v>85</v>
      </c>
      <c r="T58" s="2">
        <v>10</v>
      </c>
      <c r="U58" s="2" t="s">
        <v>56</v>
      </c>
      <c r="V58" s="2" t="s">
        <v>90</v>
      </c>
      <c r="W58" s="2" t="s">
        <v>117</v>
      </c>
      <c r="X58" s="2" t="s">
        <v>85</v>
      </c>
      <c r="Y58" s="2" t="s">
        <v>58</v>
      </c>
      <c r="Z58" s="2" t="s">
        <v>59</v>
      </c>
      <c r="AA58" s="2" t="s">
        <v>92</v>
      </c>
      <c r="AB58" s="2" t="s">
        <v>92</v>
      </c>
      <c r="AC58" s="2" t="s">
        <v>92</v>
      </c>
      <c r="AD58" s="2" t="s">
        <v>92</v>
      </c>
      <c r="AE58" s="2" t="s">
        <v>118</v>
      </c>
      <c r="AF58" s="2" t="s">
        <v>127</v>
      </c>
      <c r="AG58" s="2" t="s">
        <v>93</v>
      </c>
      <c r="AH58" s="2" t="s">
        <v>78</v>
      </c>
      <c r="AI58" s="2" t="s">
        <v>211</v>
      </c>
      <c r="AJ58" s="2">
        <v>10</v>
      </c>
      <c r="AK58" s="2" t="s">
        <v>142</v>
      </c>
      <c r="AL58" s="3" t="s">
        <v>366</v>
      </c>
      <c r="AM58" s="3" t="s">
        <v>367</v>
      </c>
      <c r="AN58" s="3" t="s">
        <v>368</v>
      </c>
    </row>
    <row r="59" spans="1:40" ht="15.9" customHeight="1">
      <c r="A59" s="2" t="s">
        <v>369</v>
      </c>
      <c r="B59" s="2" t="s">
        <v>124</v>
      </c>
      <c r="C59" s="2" t="s">
        <v>101</v>
      </c>
      <c r="D59" s="2" t="s">
        <v>101</v>
      </c>
      <c r="E59" s="2" t="s">
        <v>45</v>
      </c>
      <c r="F59" s="2" t="s">
        <v>46</v>
      </c>
      <c r="G59" s="2" t="s">
        <v>370</v>
      </c>
      <c r="H59" s="2" t="s">
        <v>84</v>
      </c>
      <c r="I59" s="2" t="s">
        <v>103</v>
      </c>
      <c r="J59" s="2" t="s">
        <v>371</v>
      </c>
      <c r="K59" s="2" t="s">
        <v>371</v>
      </c>
      <c r="L59" s="2" t="s">
        <v>85</v>
      </c>
      <c r="M59" s="2" t="s">
        <v>183</v>
      </c>
      <c r="N59" s="2" t="s">
        <v>104</v>
      </c>
      <c r="O59" s="2" t="s">
        <v>56</v>
      </c>
      <c r="P59" s="2" t="s">
        <v>106</v>
      </c>
      <c r="Q59" s="2" t="s">
        <v>88</v>
      </c>
      <c r="R59" s="2" t="s">
        <v>89</v>
      </c>
      <c r="S59" s="2" t="s">
        <v>85</v>
      </c>
      <c r="T59" s="2">
        <v>9</v>
      </c>
      <c r="U59" s="2" t="s">
        <v>56</v>
      </c>
      <c r="V59" s="2" t="s">
        <v>90</v>
      </c>
      <c r="W59" s="2" t="s">
        <v>108</v>
      </c>
      <c r="X59" s="2" t="s">
        <v>85</v>
      </c>
      <c r="Y59" s="2" t="s">
        <v>58</v>
      </c>
      <c r="Z59" s="2" t="s">
        <v>59</v>
      </c>
      <c r="AA59" s="2" t="s">
        <v>92</v>
      </c>
      <c r="AB59" s="2" t="s">
        <v>62</v>
      </c>
      <c r="AC59" s="2" t="s">
        <v>92</v>
      </c>
      <c r="AD59" s="2" t="s">
        <v>92</v>
      </c>
      <c r="AE59" s="2" t="s">
        <v>118</v>
      </c>
      <c r="AF59" s="2" t="s">
        <v>85</v>
      </c>
      <c r="AG59" s="2" t="s">
        <v>372</v>
      </c>
      <c r="AH59" s="2" t="s">
        <v>64</v>
      </c>
      <c r="AI59" s="2" t="s">
        <v>211</v>
      </c>
      <c r="AJ59" s="2">
        <v>9</v>
      </c>
      <c r="AK59" s="2" t="s">
        <v>142</v>
      </c>
      <c r="AL59" s="3" t="s">
        <v>373</v>
      </c>
      <c r="AM59" s="3" t="s">
        <v>374</v>
      </c>
      <c r="AN59" s="3" t="s">
        <v>375</v>
      </c>
    </row>
    <row r="60" spans="1:40" ht="15.9" customHeight="1">
      <c r="A60" s="2" t="s">
        <v>376</v>
      </c>
      <c r="B60" s="2" t="s">
        <v>124</v>
      </c>
      <c r="C60" s="2" t="s">
        <v>101</v>
      </c>
      <c r="D60" s="2" t="s">
        <v>101</v>
      </c>
      <c r="E60" s="2" t="s">
        <v>45</v>
      </c>
      <c r="F60" s="2" t="s">
        <v>46</v>
      </c>
      <c r="G60" s="2" t="s">
        <v>83</v>
      </c>
      <c r="H60" s="2" t="s">
        <v>48</v>
      </c>
      <c r="I60" s="2" t="s">
        <v>103</v>
      </c>
      <c r="J60" s="2" t="s">
        <v>48</v>
      </c>
      <c r="K60" s="2" t="s">
        <v>103</v>
      </c>
      <c r="L60" s="2" t="s">
        <v>85</v>
      </c>
      <c r="M60" s="2" t="s">
        <v>86</v>
      </c>
      <c r="N60" s="2" t="s">
        <v>115</v>
      </c>
      <c r="O60" s="2" t="s">
        <v>87</v>
      </c>
      <c r="P60" s="2" t="s">
        <v>106</v>
      </c>
      <c r="Q60" s="2" t="s">
        <v>88</v>
      </c>
      <c r="R60" s="2" t="s">
        <v>89</v>
      </c>
      <c r="S60" s="2" t="s">
        <v>85</v>
      </c>
      <c r="T60" s="2">
        <v>9</v>
      </c>
      <c r="U60" s="2" t="s">
        <v>56</v>
      </c>
      <c r="V60" s="2" t="s">
        <v>90</v>
      </c>
      <c r="W60" s="2" t="s">
        <v>117</v>
      </c>
      <c r="X60" s="2" t="s">
        <v>85</v>
      </c>
      <c r="Y60" s="2" t="s">
        <v>58</v>
      </c>
      <c r="Z60" s="2" t="s">
        <v>59</v>
      </c>
      <c r="AA60" s="2" t="s">
        <v>92</v>
      </c>
      <c r="AB60" s="2" t="s">
        <v>92</v>
      </c>
      <c r="AC60" s="2" t="s">
        <v>92</v>
      </c>
      <c r="AD60" s="2" t="s">
        <v>92</v>
      </c>
      <c r="AE60" s="2" t="s">
        <v>118</v>
      </c>
      <c r="AF60" s="2" t="s">
        <v>55</v>
      </c>
      <c r="AG60" s="2" t="s">
        <v>77</v>
      </c>
      <c r="AH60" s="2" t="s">
        <v>64</v>
      </c>
      <c r="AI60" s="2" t="s">
        <v>65</v>
      </c>
      <c r="AJ60" s="2">
        <v>8</v>
      </c>
      <c r="AK60" s="2" t="s">
        <v>119</v>
      </c>
      <c r="AL60" s="3" t="s">
        <v>377</v>
      </c>
      <c r="AM60" s="3" t="s">
        <v>378</v>
      </c>
      <c r="AN60" s="3" t="s">
        <v>379</v>
      </c>
    </row>
    <row r="61" spans="1:40" ht="15.9" customHeight="1">
      <c r="A61" s="2" t="s">
        <v>380</v>
      </c>
      <c r="B61" s="2" t="s">
        <v>124</v>
      </c>
      <c r="C61" s="2" t="s">
        <v>141</v>
      </c>
      <c r="D61" s="2" t="s">
        <v>44</v>
      </c>
      <c r="E61" s="2" t="s">
        <v>220</v>
      </c>
      <c r="F61" s="2" t="s">
        <v>169</v>
      </c>
      <c r="G61" s="2" t="s">
        <v>157</v>
      </c>
      <c r="H61" s="2" t="s">
        <v>260</v>
      </c>
      <c r="I61" s="2" t="s">
        <v>103</v>
      </c>
      <c r="J61" s="2" t="s">
        <v>84</v>
      </c>
      <c r="K61" s="2" t="s">
        <v>103</v>
      </c>
      <c r="L61" s="2" t="s">
        <v>85</v>
      </c>
      <c r="M61" s="2" t="s">
        <v>86</v>
      </c>
      <c r="N61" s="2" t="s">
        <v>125</v>
      </c>
      <c r="O61" s="2" t="s">
        <v>105</v>
      </c>
      <c r="P61" s="2" t="s">
        <v>116</v>
      </c>
      <c r="Q61" s="2" t="s">
        <v>88</v>
      </c>
      <c r="R61" s="2" t="s">
        <v>89</v>
      </c>
      <c r="S61" s="2" t="s">
        <v>85</v>
      </c>
      <c r="T61" s="2">
        <v>9</v>
      </c>
      <c r="U61" s="2" t="s">
        <v>105</v>
      </c>
      <c r="V61" s="2" t="s">
        <v>90</v>
      </c>
      <c r="W61" s="2" t="s">
        <v>108</v>
      </c>
      <c r="X61" s="2" t="s">
        <v>85</v>
      </c>
      <c r="Y61" s="2" t="s">
        <v>58</v>
      </c>
      <c r="Z61" s="2" t="s">
        <v>91</v>
      </c>
      <c r="AA61" s="2" t="s">
        <v>92</v>
      </c>
      <c r="AB61" s="2" t="s">
        <v>92</v>
      </c>
      <c r="AC61" s="2" t="s">
        <v>92</v>
      </c>
      <c r="AD61" s="2" t="s">
        <v>92</v>
      </c>
      <c r="AE61" s="2" t="s">
        <v>118</v>
      </c>
      <c r="AF61" s="2" t="s">
        <v>85</v>
      </c>
      <c r="AG61" s="2" t="s">
        <v>93</v>
      </c>
      <c r="AH61" s="2" t="s">
        <v>94</v>
      </c>
      <c r="AI61" s="2" t="s">
        <v>95</v>
      </c>
      <c r="AJ61" s="2">
        <v>9</v>
      </c>
      <c r="AK61" s="2" t="s">
        <v>142</v>
      </c>
      <c r="AL61" s="3" t="s">
        <v>381</v>
      </c>
      <c r="AM61" s="3" t="s">
        <v>382</v>
      </c>
      <c r="AN61" s="3" t="s">
        <v>383</v>
      </c>
    </row>
    <row r="62" spans="1:40" ht="15.9" customHeight="1">
      <c r="A62" s="2" t="s">
        <v>384</v>
      </c>
      <c r="B62" s="2" t="s">
        <v>124</v>
      </c>
      <c r="C62" s="2" t="s">
        <v>44</v>
      </c>
      <c r="D62" s="2" t="s">
        <v>44</v>
      </c>
      <c r="E62" s="2" t="s">
        <v>45</v>
      </c>
      <c r="F62" s="2" t="s">
        <v>46</v>
      </c>
      <c r="G62" s="2" t="s">
        <v>385</v>
      </c>
      <c r="H62" s="2" t="s">
        <v>84</v>
      </c>
      <c r="I62" s="2" t="s">
        <v>103</v>
      </c>
      <c r="J62" s="2" t="s">
        <v>48</v>
      </c>
      <c r="K62" s="2" t="s">
        <v>103</v>
      </c>
      <c r="L62" s="2" t="s">
        <v>85</v>
      </c>
      <c r="M62" s="2" t="s">
        <v>188</v>
      </c>
      <c r="N62" s="2" t="s">
        <v>104</v>
      </c>
      <c r="O62" s="2" t="s">
        <v>56</v>
      </c>
      <c r="P62" s="2" t="s">
        <v>106</v>
      </c>
      <c r="Q62" s="2" t="s">
        <v>88</v>
      </c>
      <c r="R62" s="2" t="s">
        <v>89</v>
      </c>
      <c r="S62" s="2" t="s">
        <v>85</v>
      </c>
      <c r="T62" s="2">
        <v>10</v>
      </c>
      <c r="U62" s="2" t="s">
        <v>56</v>
      </c>
      <c r="V62" s="2" t="s">
        <v>90</v>
      </c>
      <c r="W62" s="2" t="s">
        <v>108</v>
      </c>
      <c r="X62" s="2" t="s">
        <v>109</v>
      </c>
      <c r="Y62" s="2" t="s">
        <v>58</v>
      </c>
      <c r="Z62" s="2" t="s">
        <v>59</v>
      </c>
      <c r="AA62" s="2" t="s">
        <v>60</v>
      </c>
      <c r="AB62" s="2" t="s">
        <v>60</v>
      </c>
      <c r="AC62" s="2" t="s">
        <v>62</v>
      </c>
      <c r="AD62" s="2" t="s">
        <v>61</v>
      </c>
      <c r="AE62" s="2" t="s">
        <v>111</v>
      </c>
      <c r="AF62" s="2" t="s">
        <v>85</v>
      </c>
      <c r="AG62" s="2" t="s">
        <v>372</v>
      </c>
      <c r="AH62" s="2" t="s">
        <v>64</v>
      </c>
      <c r="AI62" s="2" t="s">
        <v>128</v>
      </c>
      <c r="AJ62" s="2">
        <v>8</v>
      </c>
      <c r="AK62" s="2" t="s">
        <v>136</v>
      </c>
      <c r="AL62" s="3" t="s">
        <v>386</v>
      </c>
      <c r="AM62" s="3" t="s">
        <v>386</v>
      </c>
      <c r="AN62" s="3" t="s">
        <v>386</v>
      </c>
    </row>
    <row r="63" spans="1:40" ht="15.9" customHeight="1">
      <c r="A63" s="2" t="s">
        <v>387</v>
      </c>
      <c r="B63" s="2" t="s">
        <v>124</v>
      </c>
      <c r="C63" s="2" t="s">
        <v>193</v>
      </c>
      <c r="D63" s="2" t="s">
        <v>141</v>
      </c>
      <c r="E63" s="2" t="s">
        <v>45</v>
      </c>
      <c r="F63" s="2" t="s">
        <v>169</v>
      </c>
      <c r="G63" s="2" t="s">
        <v>388</v>
      </c>
      <c r="H63" s="2" t="s">
        <v>260</v>
      </c>
      <c r="I63" s="2" t="s">
        <v>260</v>
      </c>
      <c r="J63" s="2" t="s">
        <v>48</v>
      </c>
      <c r="K63" s="2" t="s">
        <v>103</v>
      </c>
      <c r="L63" s="2" t="s">
        <v>85</v>
      </c>
      <c r="M63" s="2" t="s">
        <v>134</v>
      </c>
      <c r="N63" s="2" t="s">
        <v>125</v>
      </c>
      <c r="O63" s="2" t="s">
        <v>56</v>
      </c>
      <c r="P63" s="2" t="s">
        <v>151</v>
      </c>
      <c r="Q63" s="2" t="s">
        <v>88</v>
      </c>
      <c r="R63" s="2" t="s">
        <v>89</v>
      </c>
      <c r="S63" s="2" t="s">
        <v>85</v>
      </c>
      <c r="T63" s="2">
        <v>6</v>
      </c>
      <c r="U63" s="2" t="s">
        <v>56</v>
      </c>
      <c r="V63" s="2" t="s">
        <v>90</v>
      </c>
      <c r="W63" s="2" t="s">
        <v>117</v>
      </c>
      <c r="X63" s="2" t="s">
        <v>85</v>
      </c>
      <c r="Y63" s="2" t="s">
        <v>110</v>
      </c>
      <c r="Z63" s="2" t="s">
        <v>59</v>
      </c>
      <c r="AA63" s="2" t="s">
        <v>92</v>
      </c>
      <c r="AB63" s="2" t="s">
        <v>92</v>
      </c>
      <c r="AC63" s="2" t="s">
        <v>92</v>
      </c>
      <c r="AD63" s="2" t="s">
        <v>92</v>
      </c>
      <c r="AE63" s="2" t="s">
        <v>389</v>
      </c>
      <c r="AF63" s="2" t="s">
        <v>85</v>
      </c>
      <c r="AG63" s="2" t="s">
        <v>77</v>
      </c>
      <c r="AH63" s="2" t="s">
        <v>64</v>
      </c>
      <c r="AI63" s="2" t="s">
        <v>128</v>
      </c>
      <c r="AJ63" s="2">
        <v>9</v>
      </c>
      <c r="AK63" s="2" t="s">
        <v>142</v>
      </c>
      <c r="AL63" s="3" t="s">
        <v>390</v>
      </c>
      <c r="AM63" s="3" t="s">
        <v>391</v>
      </c>
      <c r="AN63" s="3" t="s">
        <v>392</v>
      </c>
    </row>
    <row r="64" spans="1:40" ht="15.9" customHeight="1">
      <c r="A64" s="2" t="s">
        <v>393</v>
      </c>
      <c r="B64" s="2" t="s">
        <v>124</v>
      </c>
      <c r="C64" s="2" t="s">
        <v>141</v>
      </c>
      <c r="D64" s="2" t="s">
        <v>141</v>
      </c>
      <c r="E64" s="2" t="s">
        <v>45</v>
      </c>
      <c r="F64" s="2" t="s">
        <v>46</v>
      </c>
      <c r="G64" s="2" t="s">
        <v>370</v>
      </c>
      <c r="H64" s="2" t="s">
        <v>48</v>
      </c>
      <c r="I64" s="2" t="s">
        <v>103</v>
      </c>
      <c r="J64" s="2" t="s">
        <v>371</v>
      </c>
      <c r="K64" s="2" t="s">
        <v>103</v>
      </c>
      <c r="L64" s="2" t="s">
        <v>55</v>
      </c>
      <c r="M64" s="2" t="s">
        <v>73</v>
      </c>
      <c r="N64" s="2" t="s">
        <v>104</v>
      </c>
      <c r="O64" s="2" t="s">
        <v>52</v>
      </c>
      <c r="P64" s="2" t="s">
        <v>106</v>
      </c>
      <c r="Q64" s="2" t="s">
        <v>88</v>
      </c>
      <c r="R64" s="2" t="s">
        <v>195</v>
      </c>
      <c r="S64" s="2" t="s">
        <v>55</v>
      </c>
      <c r="T64" s="2">
        <v>6</v>
      </c>
      <c r="U64" s="2" t="s">
        <v>105</v>
      </c>
      <c r="V64" s="2" t="s">
        <v>90</v>
      </c>
      <c r="W64" s="2" t="s">
        <v>108</v>
      </c>
      <c r="X64" s="2" t="s">
        <v>55</v>
      </c>
      <c r="Y64" s="2" t="s">
        <v>76</v>
      </c>
      <c r="Z64" s="2" t="s">
        <v>59</v>
      </c>
      <c r="AA64" s="2" t="s">
        <v>62</v>
      </c>
      <c r="AB64" s="2" t="s">
        <v>61</v>
      </c>
      <c r="AC64" s="2" t="s">
        <v>62</v>
      </c>
      <c r="AD64" s="2" t="s">
        <v>61</v>
      </c>
      <c r="AE64" s="2" t="s">
        <v>118</v>
      </c>
      <c r="AF64" s="2" t="s">
        <v>55</v>
      </c>
      <c r="AG64" s="2" t="s">
        <v>77</v>
      </c>
      <c r="AH64" s="2" t="s">
        <v>64</v>
      </c>
      <c r="AI64" s="2" t="s">
        <v>128</v>
      </c>
      <c r="AJ64" s="2">
        <v>5</v>
      </c>
      <c r="AK64" s="2" t="s">
        <v>119</v>
      </c>
      <c r="AL64" s="3" t="s">
        <v>394</v>
      </c>
      <c r="AM64" s="3" t="s">
        <v>395</v>
      </c>
      <c r="AN64" s="3" t="s">
        <v>396</v>
      </c>
    </row>
    <row r="65" spans="1:40" ht="15.9" customHeight="1">
      <c r="A65" s="2" t="s">
        <v>397</v>
      </c>
      <c r="B65" s="2" t="s">
        <v>124</v>
      </c>
      <c r="C65" s="2" t="s">
        <v>141</v>
      </c>
      <c r="D65" s="2" t="s">
        <v>141</v>
      </c>
      <c r="E65" s="2" t="s">
        <v>45</v>
      </c>
      <c r="F65" s="2" t="s">
        <v>169</v>
      </c>
      <c r="G65" s="2" t="s">
        <v>157</v>
      </c>
      <c r="H65" s="2" t="s">
        <v>72</v>
      </c>
      <c r="I65" s="2" t="s">
        <v>149</v>
      </c>
      <c r="J65" s="2" t="s">
        <v>72</v>
      </c>
      <c r="K65" s="2" t="s">
        <v>103</v>
      </c>
      <c r="L65" s="2" t="s">
        <v>85</v>
      </c>
      <c r="M65" s="2" t="s">
        <v>86</v>
      </c>
      <c r="N65" s="2" t="s">
        <v>104</v>
      </c>
      <c r="O65" s="2" t="s">
        <v>105</v>
      </c>
      <c r="P65" s="2" t="s">
        <v>116</v>
      </c>
      <c r="Q65" s="2" t="s">
        <v>88</v>
      </c>
      <c r="R65" s="2" t="s">
        <v>89</v>
      </c>
      <c r="S65" s="2" t="s">
        <v>85</v>
      </c>
      <c r="T65" s="2">
        <v>10</v>
      </c>
      <c r="U65" s="2" t="s">
        <v>56</v>
      </c>
      <c r="V65" s="2" t="s">
        <v>90</v>
      </c>
      <c r="W65" s="2" t="s">
        <v>117</v>
      </c>
      <c r="X65" s="2" t="s">
        <v>85</v>
      </c>
      <c r="Y65" s="2" t="s">
        <v>58</v>
      </c>
      <c r="Z65" s="2" t="s">
        <v>59</v>
      </c>
      <c r="AA65" s="2" t="s">
        <v>92</v>
      </c>
      <c r="AB65" s="2" t="s">
        <v>62</v>
      </c>
      <c r="AC65" s="2" t="s">
        <v>92</v>
      </c>
      <c r="AD65" s="2" t="s">
        <v>62</v>
      </c>
      <c r="AE65" s="2" t="s">
        <v>118</v>
      </c>
      <c r="AF65" s="2" t="s">
        <v>85</v>
      </c>
      <c r="AG65" s="2" t="s">
        <v>93</v>
      </c>
      <c r="AH65" s="2" t="s">
        <v>78</v>
      </c>
      <c r="AI65" s="2" t="s">
        <v>128</v>
      </c>
      <c r="AJ65" s="2">
        <v>9</v>
      </c>
      <c r="AK65" s="2" t="s">
        <v>142</v>
      </c>
      <c r="AL65" s="3" t="s">
        <v>398</v>
      </c>
      <c r="AM65" s="3" t="s">
        <v>399</v>
      </c>
      <c r="AN65" s="3" t="s">
        <v>400</v>
      </c>
    </row>
    <row r="66" spans="1:40" ht="15.9" customHeight="1">
      <c r="A66" s="2" t="s">
        <v>401</v>
      </c>
      <c r="B66" s="2" t="s">
        <v>124</v>
      </c>
      <c r="C66" s="2" t="s">
        <v>348</v>
      </c>
      <c r="D66" s="2" t="s">
        <v>193</v>
      </c>
      <c r="E66" s="2" t="s">
        <v>45</v>
      </c>
      <c r="F66" s="2" t="s">
        <v>46</v>
      </c>
      <c r="G66" s="2" t="s">
        <v>157</v>
      </c>
      <c r="H66" s="2" t="s">
        <v>260</v>
      </c>
      <c r="I66" s="2" t="s">
        <v>260</v>
      </c>
      <c r="J66" s="2" t="s">
        <v>371</v>
      </c>
      <c r="K66" s="2" t="s">
        <v>103</v>
      </c>
      <c r="L66" s="2" t="s">
        <v>85</v>
      </c>
      <c r="M66" s="2" t="s">
        <v>183</v>
      </c>
      <c r="N66" s="2" t="s">
        <v>104</v>
      </c>
      <c r="O66" s="2" t="s">
        <v>56</v>
      </c>
      <c r="P66" s="2" t="s">
        <v>151</v>
      </c>
      <c r="Q66" s="2" t="s">
        <v>88</v>
      </c>
      <c r="R66" s="2" t="s">
        <v>89</v>
      </c>
      <c r="S66" s="2" t="s">
        <v>85</v>
      </c>
      <c r="T66" s="2">
        <v>10</v>
      </c>
      <c r="U66" s="2" t="s">
        <v>56</v>
      </c>
      <c r="V66" s="2" t="s">
        <v>90</v>
      </c>
      <c r="W66" s="2" t="s">
        <v>117</v>
      </c>
      <c r="X66" s="2" t="s">
        <v>85</v>
      </c>
      <c r="Y66" s="2" t="s">
        <v>58</v>
      </c>
      <c r="Z66" s="2" t="s">
        <v>91</v>
      </c>
      <c r="AA66" s="2" t="s">
        <v>92</v>
      </c>
      <c r="AB66" s="2" t="s">
        <v>92</v>
      </c>
      <c r="AC66" s="2" t="s">
        <v>92</v>
      </c>
      <c r="AD66" s="2" t="s">
        <v>92</v>
      </c>
      <c r="AE66" s="2" t="s">
        <v>118</v>
      </c>
      <c r="AF66" s="2" t="s">
        <v>85</v>
      </c>
      <c r="AG66" s="2" t="s">
        <v>93</v>
      </c>
      <c r="AH66" s="2" t="s">
        <v>94</v>
      </c>
      <c r="AI66" s="2" t="s">
        <v>95</v>
      </c>
      <c r="AJ66" s="2">
        <v>10</v>
      </c>
      <c r="AK66" s="2" t="s">
        <v>142</v>
      </c>
      <c r="AL66" s="3" t="s">
        <v>402</v>
      </c>
      <c r="AM66" s="3" t="s">
        <v>403</v>
      </c>
      <c r="AN66" s="3" t="s">
        <v>404</v>
      </c>
    </row>
    <row r="67" spans="1:40" ht="15.9" customHeight="1">
      <c r="A67" s="2" t="s">
        <v>405</v>
      </c>
      <c r="B67" s="2" t="s">
        <v>124</v>
      </c>
      <c r="C67" s="2" t="s">
        <v>101</v>
      </c>
      <c r="D67" s="2" t="s">
        <v>101</v>
      </c>
      <c r="E67" s="2" t="s">
        <v>45</v>
      </c>
      <c r="F67" s="2" t="s">
        <v>46</v>
      </c>
      <c r="G67" s="2" t="s">
        <v>406</v>
      </c>
      <c r="H67" s="2" t="s">
        <v>260</v>
      </c>
      <c r="I67" s="2" t="s">
        <v>103</v>
      </c>
      <c r="J67" s="2" t="s">
        <v>84</v>
      </c>
      <c r="K67" s="2" t="s">
        <v>103</v>
      </c>
      <c r="L67" s="2" t="s">
        <v>85</v>
      </c>
      <c r="M67" s="2" t="s">
        <v>86</v>
      </c>
      <c r="N67" s="2" t="s">
        <v>115</v>
      </c>
      <c r="O67" s="2" t="s">
        <v>87</v>
      </c>
      <c r="P67" s="2" t="s">
        <v>116</v>
      </c>
      <c r="Q67" s="2" t="s">
        <v>88</v>
      </c>
      <c r="R67" s="2" t="s">
        <v>89</v>
      </c>
      <c r="S67" s="2" t="s">
        <v>85</v>
      </c>
      <c r="T67" s="2">
        <v>10</v>
      </c>
      <c r="U67" s="2" t="s">
        <v>87</v>
      </c>
      <c r="V67" s="2" t="s">
        <v>90</v>
      </c>
      <c r="W67" s="2" t="s">
        <v>117</v>
      </c>
      <c r="X67" s="2" t="s">
        <v>85</v>
      </c>
      <c r="Y67" s="2" t="s">
        <v>58</v>
      </c>
      <c r="Z67" s="2" t="s">
        <v>91</v>
      </c>
      <c r="AA67" s="2" t="s">
        <v>92</v>
      </c>
      <c r="AB67" s="2" t="s">
        <v>92</v>
      </c>
      <c r="AC67" s="2" t="s">
        <v>92</v>
      </c>
      <c r="AD67" s="2" t="s">
        <v>92</v>
      </c>
      <c r="AE67" s="2" t="s">
        <v>118</v>
      </c>
      <c r="AF67" s="2" t="s">
        <v>85</v>
      </c>
      <c r="AG67" s="2" t="s">
        <v>93</v>
      </c>
      <c r="AH67" s="2" t="s">
        <v>94</v>
      </c>
      <c r="AI67" s="2" t="s">
        <v>95</v>
      </c>
      <c r="AJ67" s="2">
        <v>10</v>
      </c>
      <c r="AK67" s="2" t="s">
        <v>142</v>
      </c>
      <c r="AL67" s="3" t="s">
        <v>407</v>
      </c>
      <c r="AM67" s="3" t="s">
        <v>408</v>
      </c>
      <c r="AN67" s="3" t="s">
        <v>409</v>
      </c>
    </row>
    <row r="68" spans="1:40" ht="15.9" customHeight="1">
      <c r="A68" s="2" t="s">
        <v>410</v>
      </c>
      <c r="B68" s="2" t="s">
        <v>124</v>
      </c>
      <c r="C68" s="2" t="s">
        <v>44</v>
      </c>
      <c r="D68" s="2" t="s">
        <v>44</v>
      </c>
      <c r="E68" s="2" t="s">
        <v>45</v>
      </c>
      <c r="F68" s="2" t="s">
        <v>46</v>
      </c>
      <c r="G68" s="2" t="s">
        <v>221</v>
      </c>
      <c r="H68" s="2" t="s">
        <v>84</v>
      </c>
      <c r="I68" s="2" t="s">
        <v>103</v>
      </c>
      <c r="J68" s="2" t="s">
        <v>49</v>
      </c>
      <c r="K68" s="2" t="s">
        <v>103</v>
      </c>
      <c r="L68" s="2" t="s">
        <v>85</v>
      </c>
      <c r="M68" s="2" t="s">
        <v>183</v>
      </c>
      <c r="N68" s="2" t="s">
        <v>104</v>
      </c>
      <c r="O68" s="2" t="s">
        <v>87</v>
      </c>
      <c r="P68" s="2" t="s">
        <v>116</v>
      </c>
      <c r="Q68" s="2" t="s">
        <v>88</v>
      </c>
      <c r="R68" s="2" t="s">
        <v>89</v>
      </c>
      <c r="S68" s="2" t="s">
        <v>85</v>
      </c>
      <c r="T68" s="2">
        <v>9</v>
      </c>
      <c r="U68" s="2" t="s">
        <v>56</v>
      </c>
      <c r="V68" s="2" t="s">
        <v>90</v>
      </c>
      <c r="W68" s="2" t="s">
        <v>117</v>
      </c>
      <c r="X68" s="2" t="s">
        <v>85</v>
      </c>
      <c r="Y68" s="2" t="s">
        <v>76</v>
      </c>
      <c r="Z68" s="2" t="s">
        <v>91</v>
      </c>
      <c r="AA68" s="2" t="s">
        <v>62</v>
      </c>
      <c r="AB68" s="2" t="s">
        <v>92</v>
      </c>
      <c r="AC68" s="2" t="s">
        <v>92</v>
      </c>
      <c r="AD68" s="2" t="s">
        <v>92</v>
      </c>
      <c r="AE68" s="2" t="s">
        <v>118</v>
      </c>
      <c r="AF68" s="2" t="s">
        <v>85</v>
      </c>
      <c r="AG68" s="2" t="s">
        <v>93</v>
      </c>
      <c r="AH68" s="2" t="s">
        <v>78</v>
      </c>
      <c r="AI68" s="2" t="s">
        <v>128</v>
      </c>
      <c r="AJ68" s="2">
        <v>9</v>
      </c>
      <c r="AK68" s="2" t="s">
        <v>136</v>
      </c>
      <c r="AL68" s="3" t="s">
        <v>411</v>
      </c>
      <c r="AM68" s="3" t="s">
        <v>412</v>
      </c>
      <c r="AN68" s="3" t="s">
        <v>413</v>
      </c>
    </row>
    <row r="69" spans="1:40" ht="15.9" customHeight="1">
      <c r="A69" s="2" t="s">
        <v>414</v>
      </c>
      <c r="B69" s="2" t="s">
        <v>124</v>
      </c>
      <c r="C69" s="2" t="s">
        <v>141</v>
      </c>
      <c r="D69" s="2" t="s">
        <v>141</v>
      </c>
      <c r="E69" s="2" t="s">
        <v>45</v>
      </c>
      <c r="F69" s="2" t="s">
        <v>46</v>
      </c>
      <c r="G69" s="2" t="s">
        <v>316</v>
      </c>
      <c r="H69" s="2" t="s">
        <v>84</v>
      </c>
      <c r="I69" s="2" t="s">
        <v>103</v>
      </c>
      <c r="J69" s="2" t="s">
        <v>48</v>
      </c>
      <c r="K69" s="2" t="s">
        <v>194</v>
      </c>
      <c r="L69" s="2" t="s">
        <v>85</v>
      </c>
      <c r="M69" s="2" t="s">
        <v>188</v>
      </c>
      <c r="N69" s="2" t="s">
        <v>104</v>
      </c>
      <c r="O69" s="2" t="s">
        <v>105</v>
      </c>
      <c r="P69" s="2" t="s">
        <v>106</v>
      </c>
      <c r="Q69" s="2" t="s">
        <v>88</v>
      </c>
      <c r="R69" s="2" t="s">
        <v>89</v>
      </c>
      <c r="S69" s="2" t="s">
        <v>85</v>
      </c>
      <c r="T69" s="2">
        <v>8</v>
      </c>
      <c r="U69" s="2" t="s">
        <v>56</v>
      </c>
      <c r="V69" s="2" t="s">
        <v>90</v>
      </c>
      <c r="W69" s="2" t="s">
        <v>108</v>
      </c>
      <c r="X69" s="2" t="s">
        <v>85</v>
      </c>
      <c r="Y69" s="2" t="s">
        <v>58</v>
      </c>
      <c r="Z69" s="2" t="s">
        <v>59</v>
      </c>
      <c r="AA69" s="2" t="s">
        <v>62</v>
      </c>
      <c r="AB69" s="2" t="s">
        <v>62</v>
      </c>
      <c r="AC69" s="2" t="s">
        <v>62</v>
      </c>
      <c r="AD69" s="2" t="s">
        <v>62</v>
      </c>
      <c r="AE69" s="2" t="s">
        <v>111</v>
      </c>
      <c r="AF69" s="2" t="s">
        <v>55</v>
      </c>
      <c r="AG69" s="2" t="s">
        <v>77</v>
      </c>
      <c r="AH69" s="2" t="s">
        <v>64</v>
      </c>
      <c r="AI69" s="2" t="s">
        <v>65</v>
      </c>
      <c r="AJ69" s="2">
        <v>6</v>
      </c>
      <c r="AK69" s="2" t="s">
        <v>119</v>
      </c>
      <c r="AL69" s="3" t="s">
        <v>415</v>
      </c>
      <c r="AM69" s="3" t="s">
        <v>416</v>
      </c>
      <c r="AN69" s="3" t="s">
        <v>417</v>
      </c>
    </row>
    <row r="70" spans="1:40" ht="15.9" customHeight="1">
      <c r="A70" s="2" t="s">
        <v>418</v>
      </c>
      <c r="B70" s="2" t="s">
        <v>124</v>
      </c>
      <c r="C70" s="2" t="s">
        <v>141</v>
      </c>
      <c r="D70" s="2" t="s">
        <v>141</v>
      </c>
      <c r="E70" s="2" t="s">
        <v>45</v>
      </c>
      <c r="F70" s="2" t="s">
        <v>46</v>
      </c>
      <c r="G70" s="2" t="s">
        <v>419</v>
      </c>
      <c r="H70" s="2" t="s">
        <v>48</v>
      </c>
      <c r="I70" s="2" t="s">
        <v>260</v>
      </c>
      <c r="J70" s="2" t="s">
        <v>48</v>
      </c>
      <c r="K70" s="2" t="s">
        <v>103</v>
      </c>
      <c r="L70" s="2" t="s">
        <v>85</v>
      </c>
      <c r="M70" s="2" t="s">
        <v>86</v>
      </c>
      <c r="N70" s="2" t="s">
        <v>125</v>
      </c>
      <c r="O70" s="2" t="s">
        <v>56</v>
      </c>
      <c r="P70" s="2" t="s">
        <v>116</v>
      </c>
      <c r="Q70" s="2" t="s">
        <v>88</v>
      </c>
      <c r="R70" s="2" t="s">
        <v>89</v>
      </c>
      <c r="S70" s="2" t="s">
        <v>85</v>
      </c>
      <c r="T70" s="2">
        <v>10</v>
      </c>
      <c r="U70" s="2" t="s">
        <v>56</v>
      </c>
      <c r="V70" s="2" t="s">
        <v>90</v>
      </c>
      <c r="W70" s="2" t="s">
        <v>108</v>
      </c>
      <c r="X70" s="2" t="s">
        <v>85</v>
      </c>
      <c r="Y70" s="2" t="s">
        <v>58</v>
      </c>
      <c r="Z70" s="2" t="s">
        <v>59</v>
      </c>
      <c r="AA70" s="2" t="s">
        <v>92</v>
      </c>
      <c r="AB70" s="2" t="s">
        <v>62</v>
      </c>
      <c r="AC70" s="2" t="s">
        <v>92</v>
      </c>
      <c r="AD70" s="2" t="s">
        <v>92</v>
      </c>
      <c r="AE70" s="2" t="s">
        <v>118</v>
      </c>
      <c r="AF70" s="2" t="s">
        <v>85</v>
      </c>
      <c r="AG70" s="2" t="s">
        <v>93</v>
      </c>
      <c r="AH70" s="2" t="s">
        <v>94</v>
      </c>
      <c r="AI70" s="2" t="s">
        <v>211</v>
      </c>
      <c r="AJ70" s="2">
        <v>10</v>
      </c>
      <c r="AK70" s="2" t="s">
        <v>142</v>
      </c>
      <c r="AL70" s="3" t="s">
        <v>420</v>
      </c>
      <c r="AM70" s="3" t="s">
        <v>421</v>
      </c>
      <c r="AN70" s="3" t="s">
        <v>422</v>
      </c>
    </row>
    <row r="71" spans="1:40" ht="15.9" customHeight="1">
      <c r="A71" s="2" t="s">
        <v>423</v>
      </c>
      <c r="B71" s="2" t="s">
        <v>124</v>
      </c>
      <c r="C71" s="2" t="s">
        <v>44</v>
      </c>
      <c r="D71" s="2" t="s">
        <v>44</v>
      </c>
      <c r="E71" s="2" t="s">
        <v>45</v>
      </c>
      <c r="F71" s="2" t="s">
        <v>46</v>
      </c>
      <c r="G71" s="2" t="s">
        <v>424</v>
      </c>
      <c r="H71" s="2" t="s">
        <v>48</v>
      </c>
      <c r="I71" s="2" t="s">
        <v>222</v>
      </c>
      <c r="J71" s="2" t="s">
        <v>371</v>
      </c>
      <c r="K71" s="2" t="s">
        <v>371</v>
      </c>
      <c r="L71" s="2" t="s">
        <v>85</v>
      </c>
      <c r="M71" s="2" t="s">
        <v>188</v>
      </c>
      <c r="N71" s="2" t="s">
        <v>150</v>
      </c>
      <c r="O71" s="2" t="s">
        <v>201</v>
      </c>
      <c r="P71" s="2" t="s">
        <v>151</v>
      </c>
      <c r="Q71" s="2" t="s">
        <v>88</v>
      </c>
      <c r="R71" s="2" t="s">
        <v>195</v>
      </c>
      <c r="S71" s="2" t="s">
        <v>75</v>
      </c>
      <c r="T71" s="2">
        <v>7</v>
      </c>
      <c r="U71" s="2" t="s">
        <v>56</v>
      </c>
      <c r="V71" s="2" t="s">
        <v>163</v>
      </c>
      <c r="W71" s="2" t="s">
        <v>108</v>
      </c>
      <c r="X71" s="2" t="s">
        <v>261</v>
      </c>
      <c r="Y71" s="2" t="s">
        <v>58</v>
      </c>
      <c r="Z71" s="2" t="s">
        <v>59</v>
      </c>
      <c r="AA71" s="2" t="s">
        <v>62</v>
      </c>
      <c r="AB71" s="2" t="s">
        <v>62</v>
      </c>
      <c r="AC71" s="2" t="s">
        <v>61</v>
      </c>
      <c r="AD71" s="2" t="s">
        <v>61</v>
      </c>
      <c r="AE71" s="2" t="s">
        <v>135</v>
      </c>
      <c r="AF71" s="2" t="s">
        <v>55</v>
      </c>
      <c r="AG71" s="2" t="s">
        <v>372</v>
      </c>
      <c r="AH71" s="2" t="s">
        <v>64</v>
      </c>
      <c r="AI71" s="2" t="s">
        <v>128</v>
      </c>
      <c r="AJ71" s="2">
        <v>5</v>
      </c>
      <c r="AK71" s="2" t="s">
        <v>112</v>
      </c>
      <c r="AL71" s="3" t="s">
        <v>425</v>
      </c>
      <c r="AM71" s="3" t="s">
        <v>426</v>
      </c>
      <c r="AN71" s="3" t="s">
        <v>427</v>
      </c>
    </row>
    <row r="72" spans="1:40" ht="15.9" customHeight="1">
      <c r="A72" s="2" t="s">
        <v>428</v>
      </c>
      <c r="B72" s="2" t="s">
        <v>124</v>
      </c>
      <c r="C72" s="2" t="s">
        <v>193</v>
      </c>
      <c r="D72" s="2" t="s">
        <v>193</v>
      </c>
      <c r="E72" s="2" t="s">
        <v>45</v>
      </c>
      <c r="F72" s="2" t="s">
        <v>46</v>
      </c>
      <c r="G72" s="2" t="s">
        <v>429</v>
      </c>
      <c r="H72" s="2" t="s">
        <v>260</v>
      </c>
      <c r="I72" s="2" t="s">
        <v>103</v>
      </c>
      <c r="J72" s="2" t="s">
        <v>84</v>
      </c>
      <c r="K72" s="2" t="s">
        <v>103</v>
      </c>
      <c r="L72" s="2" t="s">
        <v>85</v>
      </c>
      <c r="M72" s="2" t="s">
        <v>134</v>
      </c>
      <c r="N72" s="2" t="s">
        <v>125</v>
      </c>
      <c r="O72" s="2" t="s">
        <v>56</v>
      </c>
      <c r="P72" s="2" t="s">
        <v>116</v>
      </c>
      <c r="Q72" s="2" t="s">
        <v>88</v>
      </c>
      <c r="R72" s="2" t="s">
        <v>89</v>
      </c>
      <c r="S72" s="2" t="s">
        <v>85</v>
      </c>
      <c r="T72" s="2">
        <v>8</v>
      </c>
      <c r="U72" s="2" t="s">
        <v>56</v>
      </c>
      <c r="V72" s="2" t="s">
        <v>90</v>
      </c>
      <c r="W72" s="2" t="s">
        <v>117</v>
      </c>
      <c r="X72" s="2" t="s">
        <v>55</v>
      </c>
      <c r="Y72" s="2" t="s">
        <v>58</v>
      </c>
      <c r="Z72" s="2" t="s">
        <v>59</v>
      </c>
      <c r="AA72" s="2" t="s">
        <v>62</v>
      </c>
      <c r="AB72" s="2" t="s">
        <v>62</v>
      </c>
      <c r="AC72" s="2" t="s">
        <v>62</v>
      </c>
      <c r="AD72" s="2" t="s">
        <v>61</v>
      </c>
      <c r="AE72" s="2" t="s">
        <v>118</v>
      </c>
      <c r="AF72" s="2" t="s">
        <v>85</v>
      </c>
      <c r="AG72" s="2" t="s">
        <v>93</v>
      </c>
      <c r="AH72" s="2" t="s">
        <v>94</v>
      </c>
      <c r="AI72" s="2" t="s">
        <v>95</v>
      </c>
      <c r="AJ72" s="2">
        <v>9</v>
      </c>
      <c r="AK72" s="2" t="s">
        <v>142</v>
      </c>
      <c r="AL72" s="3" t="s">
        <v>430</v>
      </c>
      <c r="AM72" s="3" t="s">
        <v>431</v>
      </c>
      <c r="AN72" s="3" t="s">
        <v>432</v>
      </c>
    </row>
    <row r="73" spans="1:40" ht="15.9" customHeight="1">
      <c r="A73" s="2" t="s">
        <v>433</v>
      </c>
      <c r="B73" s="2" t="s">
        <v>124</v>
      </c>
      <c r="C73" s="2" t="s">
        <v>44</v>
      </c>
      <c r="D73" s="2" t="s">
        <v>101</v>
      </c>
      <c r="E73" s="2" t="s">
        <v>45</v>
      </c>
      <c r="F73" s="2" t="s">
        <v>46</v>
      </c>
      <c r="G73" s="2" t="s">
        <v>83</v>
      </c>
      <c r="H73" s="2" t="s">
        <v>48</v>
      </c>
      <c r="I73" s="2" t="s">
        <v>149</v>
      </c>
      <c r="J73" s="2" t="s">
        <v>148</v>
      </c>
      <c r="K73" s="2" t="s">
        <v>103</v>
      </c>
      <c r="L73" s="2" t="s">
        <v>85</v>
      </c>
      <c r="M73" s="2" t="s">
        <v>183</v>
      </c>
      <c r="N73" s="2" t="s">
        <v>115</v>
      </c>
      <c r="O73" s="2" t="s">
        <v>87</v>
      </c>
      <c r="P73" s="2" t="s">
        <v>116</v>
      </c>
      <c r="Q73" s="2" t="s">
        <v>88</v>
      </c>
      <c r="R73" s="2" t="s">
        <v>89</v>
      </c>
      <c r="S73" s="2" t="s">
        <v>85</v>
      </c>
      <c r="T73" s="2">
        <v>10</v>
      </c>
      <c r="U73" s="2" t="s">
        <v>87</v>
      </c>
      <c r="V73" s="2" t="s">
        <v>90</v>
      </c>
      <c r="W73" s="2" t="s">
        <v>117</v>
      </c>
      <c r="X73" s="2" t="s">
        <v>85</v>
      </c>
      <c r="Y73" s="2" t="s">
        <v>58</v>
      </c>
      <c r="Z73" s="2" t="s">
        <v>59</v>
      </c>
      <c r="AA73" s="2" t="s">
        <v>92</v>
      </c>
      <c r="AB73" s="2" t="s">
        <v>92</v>
      </c>
      <c r="AC73" s="2" t="s">
        <v>92</v>
      </c>
      <c r="AD73" s="2" t="s">
        <v>92</v>
      </c>
      <c r="AE73" s="2" t="s">
        <v>118</v>
      </c>
      <c r="AF73" s="2" t="s">
        <v>85</v>
      </c>
      <c r="AG73" s="2" t="s">
        <v>93</v>
      </c>
      <c r="AH73" s="2" t="s">
        <v>94</v>
      </c>
      <c r="AI73" s="2" t="s">
        <v>95</v>
      </c>
      <c r="AJ73" s="2">
        <v>9</v>
      </c>
      <c r="AK73" s="2" t="s">
        <v>142</v>
      </c>
      <c r="AL73" s="3" t="s">
        <v>434</v>
      </c>
      <c r="AM73" s="3" t="s">
        <v>435</v>
      </c>
      <c r="AN73" s="3" t="s">
        <v>436</v>
      </c>
    </row>
    <row r="74" spans="1:40" ht="15.9" customHeight="1">
      <c r="A74" s="2" t="s">
        <v>437</v>
      </c>
      <c r="B74" s="2" t="s">
        <v>124</v>
      </c>
      <c r="C74" s="2" t="s">
        <v>193</v>
      </c>
      <c r="D74" s="2" t="s">
        <v>193</v>
      </c>
      <c r="E74" s="2" t="s">
        <v>220</v>
      </c>
      <c r="F74" s="2" t="s">
        <v>438</v>
      </c>
      <c r="G74" s="2" t="s">
        <v>439</v>
      </c>
      <c r="H74" s="2" t="s">
        <v>148</v>
      </c>
      <c r="I74" s="2" t="s">
        <v>103</v>
      </c>
      <c r="J74" s="2" t="s">
        <v>48</v>
      </c>
      <c r="K74" s="2" t="s">
        <v>103</v>
      </c>
      <c r="L74" s="2" t="s">
        <v>85</v>
      </c>
      <c r="M74" s="2" t="s">
        <v>86</v>
      </c>
      <c r="N74" s="2" t="s">
        <v>125</v>
      </c>
      <c r="O74" s="2" t="s">
        <v>56</v>
      </c>
      <c r="P74" s="2" t="s">
        <v>116</v>
      </c>
      <c r="Q74" s="2" t="s">
        <v>88</v>
      </c>
      <c r="R74" s="2" t="s">
        <v>89</v>
      </c>
      <c r="S74" s="2" t="s">
        <v>85</v>
      </c>
      <c r="T74" s="2">
        <v>9</v>
      </c>
      <c r="U74" s="2" t="s">
        <v>56</v>
      </c>
      <c r="V74" s="2" t="s">
        <v>90</v>
      </c>
      <c r="W74" s="2" t="s">
        <v>108</v>
      </c>
      <c r="X74" s="2" t="s">
        <v>85</v>
      </c>
      <c r="Y74" s="2" t="s">
        <v>58</v>
      </c>
      <c r="Z74" s="2" t="s">
        <v>59</v>
      </c>
      <c r="AA74" s="2" t="s">
        <v>92</v>
      </c>
      <c r="AB74" s="2" t="s">
        <v>62</v>
      </c>
      <c r="AC74" s="2" t="s">
        <v>92</v>
      </c>
      <c r="AD74" s="2" t="s">
        <v>92</v>
      </c>
      <c r="AE74" s="2" t="s">
        <v>135</v>
      </c>
      <c r="AF74" s="2" t="s">
        <v>85</v>
      </c>
      <c r="AG74" s="2" t="s">
        <v>93</v>
      </c>
      <c r="AH74" s="2" t="s">
        <v>94</v>
      </c>
      <c r="AI74" s="2" t="s">
        <v>128</v>
      </c>
      <c r="AJ74" s="2">
        <v>8</v>
      </c>
      <c r="AK74" s="2" t="s">
        <v>136</v>
      </c>
      <c r="AL74" s="3" t="s">
        <v>440</v>
      </c>
      <c r="AM74" s="3" t="s">
        <v>441</v>
      </c>
      <c r="AN74" s="3" t="s">
        <v>442</v>
      </c>
    </row>
    <row r="75" spans="1:40" ht="15.9" customHeight="1">
      <c r="A75" s="2" t="s">
        <v>443</v>
      </c>
      <c r="B75" s="2" t="s">
        <v>124</v>
      </c>
      <c r="C75" s="2" t="s">
        <v>141</v>
      </c>
      <c r="D75" s="2" t="s">
        <v>44</v>
      </c>
      <c r="E75" s="2" t="s">
        <v>45</v>
      </c>
      <c r="F75" s="2" t="s">
        <v>46</v>
      </c>
      <c r="G75" s="2" t="s">
        <v>444</v>
      </c>
      <c r="H75" s="2" t="s">
        <v>72</v>
      </c>
      <c r="I75" s="2" t="s">
        <v>103</v>
      </c>
      <c r="J75" s="2" t="s">
        <v>72</v>
      </c>
      <c r="K75" s="2" t="s">
        <v>103</v>
      </c>
      <c r="L75" s="2" t="s">
        <v>85</v>
      </c>
      <c r="M75" s="2" t="s">
        <v>51</v>
      </c>
      <c r="N75" s="2" t="s">
        <v>150</v>
      </c>
      <c r="O75" s="2" t="s">
        <v>201</v>
      </c>
      <c r="P75" s="2" t="s">
        <v>106</v>
      </c>
      <c r="Q75" s="2" t="s">
        <v>88</v>
      </c>
      <c r="R75" s="2" t="s">
        <v>54</v>
      </c>
      <c r="S75" s="2" t="s">
        <v>55</v>
      </c>
      <c r="T75" s="2">
        <v>7</v>
      </c>
      <c r="U75" s="2" t="s">
        <v>105</v>
      </c>
      <c r="V75" s="2" t="s">
        <v>90</v>
      </c>
      <c r="W75" s="2" t="s">
        <v>117</v>
      </c>
      <c r="X75" s="2" t="s">
        <v>85</v>
      </c>
      <c r="Y75" s="2" t="s">
        <v>76</v>
      </c>
      <c r="Z75" s="2" t="s">
        <v>228</v>
      </c>
      <c r="AA75" s="2" t="s">
        <v>92</v>
      </c>
      <c r="AB75" s="2" t="s">
        <v>92</v>
      </c>
      <c r="AC75" s="2" t="s">
        <v>92</v>
      </c>
      <c r="AD75" s="2" t="s">
        <v>60</v>
      </c>
      <c r="AE75" s="2" t="s">
        <v>118</v>
      </c>
      <c r="AF75" s="2" t="s">
        <v>85</v>
      </c>
      <c r="AG75" s="2" t="s">
        <v>93</v>
      </c>
      <c r="AH75" s="2" t="s">
        <v>94</v>
      </c>
      <c r="AI75" s="2" t="s">
        <v>128</v>
      </c>
      <c r="AJ75" s="2">
        <v>8</v>
      </c>
      <c r="AK75" s="2" t="s">
        <v>136</v>
      </c>
      <c r="AL75" s="3" t="s">
        <v>445</v>
      </c>
      <c r="AM75" s="3" t="s">
        <v>446</v>
      </c>
      <c r="AN75" s="3" t="s">
        <v>447</v>
      </c>
    </row>
    <row r="76" spans="1:40" ht="15.9" customHeight="1">
      <c r="A76" s="2" t="s">
        <v>448</v>
      </c>
      <c r="B76" s="2" t="s">
        <v>124</v>
      </c>
      <c r="C76" s="2" t="s">
        <v>193</v>
      </c>
      <c r="D76" s="2" t="s">
        <v>193</v>
      </c>
      <c r="E76" s="2" t="s">
        <v>45</v>
      </c>
      <c r="F76" s="2" t="s">
        <v>46</v>
      </c>
      <c r="G76" s="2" t="s">
        <v>439</v>
      </c>
      <c r="H76" s="2" t="s">
        <v>260</v>
      </c>
      <c r="I76" s="2" t="s">
        <v>149</v>
      </c>
      <c r="J76" s="2" t="s">
        <v>84</v>
      </c>
      <c r="K76" s="2" t="s">
        <v>194</v>
      </c>
      <c r="L76" s="2" t="s">
        <v>50</v>
      </c>
      <c r="M76" s="2" t="s">
        <v>188</v>
      </c>
      <c r="N76" s="2" t="s">
        <v>104</v>
      </c>
      <c r="O76" s="2" t="s">
        <v>52</v>
      </c>
      <c r="P76" s="2" t="s">
        <v>106</v>
      </c>
      <c r="Q76" s="2" t="s">
        <v>53</v>
      </c>
      <c r="R76" s="2" t="s">
        <v>195</v>
      </c>
      <c r="S76" s="2" t="s">
        <v>449</v>
      </c>
      <c r="T76" s="2">
        <v>7</v>
      </c>
      <c r="U76" s="2" t="s">
        <v>201</v>
      </c>
      <c r="V76" s="2" t="s">
        <v>163</v>
      </c>
      <c r="W76" s="2" t="s">
        <v>108</v>
      </c>
      <c r="X76" s="2" t="s">
        <v>109</v>
      </c>
      <c r="Y76" s="2" t="s">
        <v>58</v>
      </c>
      <c r="Z76" s="2" t="s">
        <v>59</v>
      </c>
      <c r="AA76" s="2" t="s">
        <v>61</v>
      </c>
      <c r="AB76" s="2" t="s">
        <v>62</v>
      </c>
      <c r="AC76" s="2" t="s">
        <v>61</v>
      </c>
      <c r="AD76" s="2" t="s">
        <v>62</v>
      </c>
      <c r="AE76" s="2" t="s">
        <v>135</v>
      </c>
      <c r="AF76" s="2" t="s">
        <v>50</v>
      </c>
      <c r="AG76" s="2" t="s">
        <v>63</v>
      </c>
      <c r="AH76" s="2" t="s">
        <v>64</v>
      </c>
      <c r="AI76" s="2" t="s">
        <v>65</v>
      </c>
      <c r="AJ76" s="2">
        <v>4</v>
      </c>
      <c r="AK76" s="2" t="s">
        <v>112</v>
      </c>
      <c r="AL76" s="3" t="s">
        <v>450</v>
      </c>
      <c r="AM76" s="3" t="s">
        <v>451</v>
      </c>
      <c r="AN76" s="3" t="s">
        <v>452</v>
      </c>
    </row>
    <row r="77" spans="1:40" ht="15.9" customHeight="1">
      <c r="A77" s="2" t="s">
        <v>453</v>
      </c>
      <c r="B77" s="2" t="s">
        <v>124</v>
      </c>
      <c r="C77" s="2" t="s">
        <v>193</v>
      </c>
      <c r="D77" s="2" t="s">
        <v>193</v>
      </c>
      <c r="E77" s="2" t="s">
        <v>45</v>
      </c>
      <c r="F77" s="2" t="s">
        <v>46</v>
      </c>
      <c r="G77" s="2" t="s">
        <v>424</v>
      </c>
      <c r="H77" s="2" t="s">
        <v>260</v>
      </c>
      <c r="I77" s="2" t="s">
        <v>103</v>
      </c>
      <c r="J77" s="2" t="s">
        <v>148</v>
      </c>
      <c r="K77" s="2" t="s">
        <v>103</v>
      </c>
      <c r="L77" s="2" t="s">
        <v>85</v>
      </c>
      <c r="M77" s="2" t="s">
        <v>134</v>
      </c>
      <c r="N77" s="2" t="s">
        <v>115</v>
      </c>
      <c r="O77" s="2" t="s">
        <v>87</v>
      </c>
      <c r="P77" s="2" t="s">
        <v>78</v>
      </c>
      <c r="Q77" s="2" t="s">
        <v>53</v>
      </c>
      <c r="R77" s="2" t="s">
        <v>89</v>
      </c>
      <c r="S77" s="2" t="s">
        <v>55</v>
      </c>
      <c r="T77" s="2">
        <v>4</v>
      </c>
      <c r="U77" s="2" t="s">
        <v>52</v>
      </c>
      <c r="V77" s="2" t="s">
        <v>90</v>
      </c>
      <c r="W77" s="2" t="s">
        <v>117</v>
      </c>
      <c r="X77" s="2" t="s">
        <v>85</v>
      </c>
      <c r="Y77" s="2" t="s">
        <v>184</v>
      </c>
      <c r="Z77" s="2" t="s">
        <v>164</v>
      </c>
      <c r="AA77" s="2" t="s">
        <v>60</v>
      </c>
      <c r="AB77" s="2" t="s">
        <v>60</v>
      </c>
      <c r="AC77" s="2" t="s">
        <v>60</v>
      </c>
      <c r="AD77" s="2" t="s">
        <v>60</v>
      </c>
      <c r="AE77" s="2" t="s">
        <v>118</v>
      </c>
      <c r="AF77" s="2" t="s">
        <v>85</v>
      </c>
      <c r="AG77" s="2" t="s">
        <v>77</v>
      </c>
      <c r="AH77" s="2" t="s">
        <v>94</v>
      </c>
      <c r="AI77" s="2" t="s">
        <v>95</v>
      </c>
      <c r="AJ77" s="2">
        <v>6</v>
      </c>
      <c r="AK77" s="2" t="s">
        <v>119</v>
      </c>
      <c r="AL77" s="3" t="s">
        <v>454</v>
      </c>
      <c r="AM77" s="3" t="s">
        <v>455</v>
      </c>
      <c r="AN77" s="3" t="s">
        <v>456</v>
      </c>
    </row>
    <row r="78" spans="1:40" ht="15.9" customHeight="1">
      <c r="A78" s="2" t="s">
        <v>457</v>
      </c>
      <c r="B78" s="2" t="s">
        <v>124</v>
      </c>
      <c r="C78" s="2" t="s">
        <v>101</v>
      </c>
      <c r="D78" s="2" t="s">
        <v>101</v>
      </c>
      <c r="E78" s="2" t="s">
        <v>45</v>
      </c>
      <c r="F78" s="2" t="s">
        <v>46</v>
      </c>
      <c r="G78" s="2" t="s">
        <v>221</v>
      </c>
      <c r="H78" s="2" t="s">
        <v>260</v>
      </c>
      <c r="I78" s="2" t="s">
        <v>103</v>
      </c>
      <c r="J78" s="2" t="s">
        <v>84</v>
      </c>
      <c r="K78" s="2" t="s">
        <v>103</v>
      </c>
      <c r="L78" s="2" t="s">
        <v>85</v>
      </c>
      <c r="M78" s="2" t="s">
        <v>73</v>
      </c>
      <c r="N78" s="2" t="s">
        <v>115</v>
      </c>
      <c r="O78" s="2" t="s">
        <v>87</v>
      </c>
      <c r="P78" s="2" t="s">
        <v>116</v>
      </c>
      <c r="Q78" s="2" t="s">
        <v>88</v>
      </c>
      <c r="R78" s="2" t="s">
        <v>89</v>
      </c>
      <c r="S78" s="2" t="s">
        <v>85</v>
      </c>
      <c r="T78" s="2">
        <v>10</v>
      </c>
      <c r="U78" s="2" t="s">
        <v>87</v>
      </c>
      <c r="V78" s="2" t="s">
        <v>90</v>
      </c>
      <c r="W78" s="2" t="s">
        <v>108</v>
      </c>
      <c r="X78" s="2" t="s">
        <v>85</v>
      </c>
      <c r="Y78" s="2" t="s">
        <v>58</v>
      </c>
      <c r="Z78" s="2" t="s">
        <v>91</v>
      </c>
      <c r="AA78" s="2" t="s">
        <v>92</v>
      </c>
      <c r="AB78" s="2" t="s">
        <v>62</v>
      </c>
      <c r="AC78" s="2" t="s">
        <v>92</v>
      </c>
      <c r="AD78" s="2" t="s">
        <v>61</v>
      </c>
      <c r="AE78" s="2" t="s">
        <v>118</v>
      </c>
      <c r="AF78" s="2" t="s">
        <v>85</v>
      </c>
      <c r="AG78" s="2" t="s">
        <v>93</v>
      </c>
      <c r="AH78" s="2" t="s">
        <v>94</v>
      </c>
      <c r="AI78" s="2" t="s">
        <v>95</v>
      </c>
      <c r="AJ78" s="2">
        <v>10</v>
      </c>
      <c r="AK78" s="2" t="s">
        <v>142</v>
      </c>
      <c r="AL78" s="3" t="s">
        <v>458</v>
      </c>
      <c r="AM78" s="3" t="s">
        <v>459</v>
      </c>
      <c r="AN78" s="3" t="s">
        <v>460</v>
      </c>
    </row>
    <row r="79" spans="1:40" ht="15.9" customHeight="1">
      <c r="A79" s="2" t="s">
        <v>461</v>
      </c>
      <c r="B79" s="2" t="s">
        <v>124</v>
      </c>
      <c r="C79" s="2" t="s">
        <v>141</v>
      </c>
      <c r="D79" s="2" t="s">
        <v>141</v>
      </c>
      <c r="E79" s="2" t="s">
        <v>45</v>
      </c>
      <c r="F79" s="2" t="s">
        <v>46</v>
      </c>
      <c r="G79" s="2" t="s">
        <v>462</v>
      </c>
      <c r="H79" s="2" t="s">
        <v>260</v>
      </c>
      <c r="I79" s="2" t="s">
        <v>103</v>
      </c>
      <c r="J79" s="2" t="s">
        <v>48</v>
      </c>
      <c r="K79" s="2" t="s">
        <v>103</v>
      </c>
      <c r="L79" s="2" t="s">
        <v>85</v>
      </c>
      <c r="M79" s="2" t="s">
        <v>73</v>
      </c>
      <c r="N79" s="2" t="s">
        <v>150</v>
      </c>
      <c r="O79" s="2" t="s">
        <v>105</v>
      </c>
      <c r="P79" s="2" t="s">
        <v>116</v>
      </c>
      <c r="Q79" s="2" t="s">
        <v>88</v>
      </c>
      <c r="R79" s="2" t="s">
        <v>89</v>
      </c>
      <c r="S79" s="2" t="s">
        <v>85</v>
      </c>
      <c r="T79" s="2">
        <v>10</v>
      </c>
      <c r="U79" s="2" t="s">
        <v>105</v>
      </c>
      <c r="V79" s="2" t="s">
        <v>90</v>
      </c>
      <c r="W79" s="2" t="s">
        <v>117</v>
      </c>
      <c r="X79" s="2" t="s">
        <v>55</v>
      </c>
      <c r="Y79" s="2" t="s">
        <v>58</v>
      </c>
      <c r="Z79" s="2" t="s">
        <v>91</v>
      </c>
      <c r="AA79" s="2" t="s">
        <v>92</v>
      </c>
      <c r="AB79" s="2" t="s">
        <v>62</v>
      </c>
      <c r="AC79" s="2" t="s">
        <v>92</v>
      </c>
      <c r="AD79" s="2" t="s">
        <v>92</v>
      </c>
      <c r="AE79" s="2" t="s">
        <v>118</v>
      </c>
      <c r="AF79" s="2" t="s">
        <v>85</v>
      </c>
      <c r="AG79" s="2" t="s">
        <v>93</v>
      </c>
      <c r="AH79" s="2" t="s">
        <v>94</v>
      </c>
      <c r="AI79" s="2" t="s">
        <v>95</v>
      </c>
      <c r="AJ79" s="2">
        <v>8</v>
      </c>
      <c r="AK79" s="2" t="s">
        <v>119</v>
      </c>
      <c r="AL79" s="3" t="s">
        <v>463</v>
      </c>
      <c r="AM79" s="3" t="s">
        <v>464</v>
      </c>
      <c r="AN79" s="3" t="s">
        <v>465</v>
      </c>
    </row>
    <row r="80" spans="1:40" ht="15.9" customHeight="1">
      <c r="A80" s="2" t="s">
        <v>466</v>
      </c>
      <c r="B80" s="2" t="s">
        <v>124</v>
      </c>
      <c r="C80" s="2" t="s">
        <v>44</v>
      </c>
      <c r="D80" s="2" t="s">
        <v>44</v>
      </c>
      <c r="E80" s="2" t="s">
        <v>45</v>
      </c>
      <c r="F80" s="2" t="s">
        <v>46</v>
      </c>
      <c r="G80" s="2" t="s">
        <v>70</v>
      </c>
      <c r="H80" s="2" t="s">
        <v>72</v>
      </c>
      <c r="I80" s="2" t="s">
        <v>103</v>
      </c>
      <c r="J80" s="2" t="s">
        <v>72</v>
      </c>
      <c r="K80" s="2" t="s">
        <v>371</v>
      </c>
      <c r="L80" s="2" t="s">
        <v>55</v>
      </c>
      <c r="M80" s="2" t="s">
        <v>134</v>
      </c>
      <c r="N80" s="2" t="s">
        <v>125</v>
      </c>
      <c r="O80" s="2" t="s">
        <v>105</v>
      </c>
      <c r="P80" s="2" t="s">
        <v>116</v>
      </c>
      <c r="Q80" s="2" t="s">
        <v>88</v>
      </c>
      <c r="R80" s="2" t="s">
        <v>89</v>
      </c>
      <c r="S80" s="2" t="s">
        <v>85</v>
      </c>
      <c r="T80" s="2">
        <v>9</v>
      </c>
      <c r="U80" s="2" t="s">
        <v>105</v>
      </c>
      <c r="V80" s="2" t="s">
        <v>90</v>
      </c>
      <c r="W80" s="2" t="s">
        <v>117</v>
      </c>
      <c r="X80" s="2" t="s">
        <v>55</v>
      </c>
      <c r="Y80" s="2" t="s">
        <v>58</v>
      </c>
      <c r="Z80" s="2" t="s">
        <v>59</v>
      </c>
      <c r="AA80" s="2" t="s">
        <v>62</v>
      </c>
      <c r="AB80" s="2" t="s">
        <v>62</v>
      </c>
      <c r="AC80" s="2" t="s">
        <v>62</v>
      </c>
      <c r="AD80" s="2" t="s">
        <v>62</v>
      </c>
      <c r="AE80" s="2" t="s">
        <v>135</v>
      </c>
      <c r="AF80" s="2" t="s">
        <v>55</v>
      </c>
      <c r="AG80" s="2" t="s">
        <v>63</v>
      </c>
      <c r="AH80" s="2" t="s">
        <v>94</v>
      </c>
      <c r="AI80" s="2" t="s">
        <v>95</v>
      </c>
      <c r="AJ80" s="2">
        <v>7</v>
      </c>
      <c r="AK80" s="2" t="s">
        <v>119</v>
      </c>
      <c r="AL80" s="3" t="s">
        <v>467</v>
      </c>
      <c r="AM80" s="3" t="s">
        <v>468</v>
      </c>
      <c r="AN80" s="3" t="s">
        <v>469</v>
      </c>
    </row>
    <row r="81" spans="1:40" ht="15.9" customHeight="1">
      <c r="A81" s="2" t="s">
        <v>470</v>
      </c>
      <c r="B81" s="2" t="s">
        <v>124</v>
      </c>
      <c r="C81" s="2" t="s">
        <v>141</v>
      </c>
      <c r="D81" s="2" t="s">
        <v>141</v>
      </c>
      <c r="E81" s="2" t="s">
        <v>45</v>
      </c>
      <c r="F81" s="2" t="s">
        <v>169</v>
      </c>
      <c r="G81" s="2" t="s">
        <v>83</v>
      </c>
      <c r="H81" s="2" t="s">
        <v>48</v>
      </c>
      <c r="I81" s="2" t="s">
        <v>103</v>
      </c>
      <c r="J81" s="2" t="s">
        <v>84</v>
      </c>
      <c r="K81" s="2" t="s">
        <v>103</v>
      </c>
      <c r="L81" s="2" t="s">
        <v>85</v>
      </c>
      <c r="M81" s="2" t="s">
        <v>86</v>
      </c>
      <c r="N81" s="2" t="s">
        <v>115</v>
      </c>
      <c r="O81" s="2" t="s">
        <v>87</v>
      </c>
      <c r="P81" s="2" t="s">
        <v>116</v>
      </c>
      <c r="Q81" s="2" t="s">
        <v>88</v>
      </c>
      <c r="R81" s="2" t="s">
        <v>89</v>
      </c>
      <c r="S81" s="2" t="s">
        <v>85</v>
      </c>
      <c r="T81" s="2">
        <v>10</v>
      </c>
      <c r="U81" s="2" t="s">
        <v>56</v>
      </c>
      <c r="V81" s="2" t="s">
        <v>90</v>
      </c>
      <c r="W81" s="2" t="s">
        <v>117</v>
      </c>
      <c r="X81" s="2" t="s">
        <v>261</v>
      </c>
      <c r="Y81" s="2" t="s">
        <v>58</v>
      </c>
      <c r="Z81" s="2" t="s">
        <v>228</v>
      </c>
      <c r="AA81" s="2" t="s">
        <v>60</v>
      </c>
      <c r="AB81" s="2" t="s">
        <v>92</v>
      </c>
      <c r="AC81" s="2" t="s">
        <v>92</v>
      </c>
      <c r="AD81" s="2" t="s">
        <v>92</v>
      </c>
      <c r="AE81" s="2" t="s">
        <v>471</v>
      </c>
      <c r="AF81" s="2" t="s">
        <v>127</v>
      </c>
      <c r="AG81" s="2" t="s">
        <v>63</v>
      </c>
      <c r="AH81" s="2" t="s">
        <v>64</v>
      </c>
      <c r="AI81" s="2" t="s">
        <v>65</v>
      </c>
      <c r="AJ81" s="2">
        <v>6</v>
      </c>
      <c r="AK81" s="2" t="s">
        <v>136</v>
      </c>
      <c r="AL81" s="3" t="s">
        <v>472</v>
      </c>
      <c r="AM81" s="3" t="s">
        <v>473</v>
      </c>
      <c r="AN81" s="3" t="s">
        <v>474</v>
      </c>
    </row>
    <row r="82" spans="1:40" ht="15.9" customHeight="1">
      <c r="A82" s="2" t="s">
        <v>475</v>
      </c>
      <c r="B82" s="2" t="s">
        <v>124</v>
      </c>
      <c r="C82" s="2" t="s">
        <v>193</v>
      </c>
      <c r="D82" s="2" t="s">
        <v>193</v>
      </c>
      <c r="E82" s="2" t="s">
        <v>45</v>
      </c>
      <c r="F82" s="2" t="s">
        <v>46</v>
      </c>
      <c r="G82" s="2" t="s">
        <v>290</v>
      </c>
      <c r="H82" s="2" t="s">
        <v>260</v>
      </c>
      <c r="I82" s="2" t="s">
        <v>103</v>
      </c>
      <c r="J82" s="2" t="s">
        <v>48</v>
      </c>
      <c r="K82" s="2" t="s">
        <v>103</v>
      </c>
      <c r="L82" s="2" t="s">
        <v>85</v>
      </c>
      <c r="M82" s="2" t="s">
        <v>86</v>
      </c>
      <c r="N82" s="2" t="s">
        <v>125</v>
      </c>
      <c r="O82" s="2" t="s">
        <v>56</v>
      </c>
      <c r="P82" s="2" t="s">
        <v>116</v>
      </c>
      <c r="Q82" s="2" t="s">
        <v>88</v>
      </c>
      <c r="R82" s="2" t="s">
        <v>89</v>
      </c>
      <c r="S82" s="2" t="s">
        <v>85</v>
      </c>
      <c r="T82" s="2">
        <v>10</v>
      </c>
      <c r="U82" s="2" t="s">
        <v>87</v>
      </c>
      <c r="V82" s="2" t="s">
        <v>90</v>
      </c>
      <c r="W82" s="2" t="s">
        <v>117</v>
      </c>
      <c r="X82" s="2" t="s">
        <v>85</v>
      </c>
      <c r="Y82" s="2" t="s">
        <v>58</v>
      </c>
      <c r="Z82" s="2" t="s">
        <v>228</v>
      </c>
      <c r="AA82" s="2" t="s">
        <v>92</v>
      </c>
      <c r="AB82" s="2" t="s">
        <v>92</v>
      </c>
      <c r="AC82" s="2" t="s">
        <v>92</v>
      </c>
      <c r="AD82" s="2" t="s">
        <v>92</v>
      </c>
      <c r="AE82" s="2" t="s">
        <v>118</v>
      </c>
      <c r="AF82" s="2" t="s">
        <v>85</v>
      </c>
      <c r="AG82" s="2" t="s">
        <v>93</v>
      </c>
      <c r="AH82" s="2" t="s">
        <v>94</v>
      </c>
      <c r="AI82" s="2" t="s">
        <v>211</v>
      </c>
      <c r="AJ82" s="2">
        <v>10</v>
      </c>
      <c r="AK82" s="2" t="s">
        <v>142</v>
      </c>
      <c r="AL82" s="3" t="s">
        <v>476</v>
      </c>
      <c r="AM82" s="3" t="s">
        <v>477</v>
      </c>
      <c r="AN82" s="3" t="s">
        <v>476</v>
      </c>
    </row>
    <row r="83" spans="1:40" ht="15.9" customHeight="1">
      <c r="A83" s="2" t="s">
        <v>478</v>
      </c>
      <c r="B83" s="2" t="s">
        <v>124</v>
      </c>
      <c r="C83" s="2" t="s">
        <v>101</v>
      </c>
      <c r="D83" s="2" t="s">
        <v>101</v>
      </c>
      <c r="E83" s="2" t="s">
        <v>45</v>
      </c>
      <c r="F83" s="2" t="s">
        <v>46</v>
      </c>
      <c r="G83" s="2" t="s">
        <v>479</v>
      </c>
      <c r="H83" s="2" t="s">
        <v>72</v>
      </c>
      <c r="I83" s="2" t="s">
        <v>103</v>
      </c>
      <c r="J83" s="2" t="s">
        <v>48</v>
      </c>
      <c r="K83" s="2" t="s">
        <v>103</v>
      </c>
      <c r="L83" s="2" t="s">
        <v>85</v>
      </c>
      <c r="M83" s="2" t="s">
        <v>134</v>
      </c>
      <c r="N83" s="2" t="s">
        <v>104</v>
      </c>
      <c r="O83" s="2" t="s">
        <v>56</v>
      </c>
      <c r="P83" s="2" t="s">
        <v>116</v>
      </c>
      <c r="Q83" s="2" t="s">
        <v>88</v>
      </c>
      <c r="R83" s="2" t="s">
        <v>89</v>
      </c>
      <c r="S83" s="2" t="s">
        <v>85</v>
      </c>
      <c r="T83" s="2">
        <v>5</v>
      </c>
      <c r="U83" s="2" t="s">
        <v>56</v>
      </c>
      <c r="V83" s="2" t="s">
        <v>90</v>
      </c>
      <c r="W83" s="2" t="s">
        <v>108</v>
      </c>
      <c r="X83" s="2" t="s">
        <v>85</v>
      </c>
      <c r="Y83" s="2" t="s">
        <v>58</v>
      </c>
      <c r="Z83" s="2" t="s">
        <v>59</v>
      </c>
      <c r="AA83" s="2" t="s">
        <v>92</v>
      </c>
      <c r="AB83" s="2" t="s">
        <v>61</v>
      </c>
      <c r="AC83" s="2" t="s">
        <v>92</v>
      </c>
      <c r="AD83" s="2" t="s">
        <v>92</v>
      </c>
      <c r="AE83" s="2" t="s">
        <v>111</v>
      </c>
      <c r="AF83" s="2" t="s">
        <v>85</v>
      </c>
      <c r="AG83" s="2" t="s">
        <v>93</v>
      </c>
      <c r="AH83" s="2" t="s">
        <v>78</v>
      </c>
      <c r="AI83" s="2" t="s">
        <v>65</v>
      </c>
      <c r="AJ83" s="2">
        <v>8</v>
      </c>
      <c r="AK83" s="2" t="s">
        <v>142</v>
      </c>
      <c r="AL83" s="3" t="s">
        <v>480</v>
      </c>
      <c r="AM83" s="3" t="s">
        <v>481</v>
      </c>
      <c r="AN83" s="3" t="s">
        <v>482</v>
      </c>
    </row>
    <row r="84" spans="1:40" ht="15.9" customHeight="1">
      <c r="A84" s="2" t="s">
        <v>483</v>
      </c>
      <c r="B84" s="2" t="s">
        <v>124</v>
      </c>
      <c r="C84" s="2" t="s">
        <v>348</v>
      </c>
      <c r="D84" s="2" t="s">
        <v>141</v>
      </c>
      <c r="E84" s="2" t="s">
        <v>45</v>
      </c>
      <c r="F84" s="2" t="s">
        <v>46</v>
      </c>
      <c r="G84" s="2" t="s">
        <v>357</v>
      </c>
      <c r="H84" s="2" t="s">
        <v>49</v>
      </c>
      <c r="I84" s="2" t="s">
        <v>103</v>
      </c>
      <c r="J84" s="2" t="s">
        <v>148</v>
      </c>
      <c r="K84" s="2" t="s">
        <v>103</v>
      </c>
      <c r="L84" s="2" t="s">
        <v>55</v>
      </c>
      <c r="M84" s="2" t="s">
        <v>51</v>
      </c>
      <c r="N84" s="2" t="s">
        <v>148</v>
      </c>
      <c r="O84" s="2" t="s">
        <v>201</v>
      </c>
      <c r="P84" s="2" t="s">
        <v>151</v>
      </c>
      <c r="Q84" s="2" t="s">
        <v>107</v>
      </c>
      <c r="R84" s="2" t="s">
        <v>54</v>
      </c>
      <c r="S84" s="2" t="s">
        <v>449</v>
      </c>
      <c r="T84" s="2">
        <v>3</v>
      </c>
      <c r="U84" s="2" t="s">
        <v>52</v>
      </c>
      <c r="V84" s="2" t="s">
        <v>196</v>
      </c>
      <c r="W84" s="2" t="s">
        <v>108</v>
      </c>
      <c r="X84" s="2" t="s">
        <v>55</v>
      </c>
      <c r="Y84" s="2" t="s">
        <v>58</v>
      </c>
      <c r="Z84" s="2" t="s">
        <v>59</v>
      </c>
      <c r="AA84" s="2" t="s">
        <v>62</v>
      </c>
      <c r="AB84" s="2" t="s">
        <v>62</v>
      </c>
      <c r="AC84" s="2" t="s">
        <v>62</v>
      </c>
      <c r="AD84" s="2" t="s">
        <v>62</v>
      </c>
      <c r="AE84" s="2" t="s">
        <v>135</v>
      </c>
      <c r="AF84" s="2" t="s">
        <v>55</v>
      </c>
      <c r="AG84" s="2" t="s">
        <v>63</v>
      </c>
      <c r="AH84" s="2" t="s">
        <v>64</v>
      </c>
      <c r="AI84" s="2" t="s">
        <v>65</v>
      </c>
      <c r="AJ84" s="2">
        <v>3</v>
      </c>
      <c r="AK84" s="2" t="s">
        <v>136</v>
      </c>
      <c r="AL84" s="3" t="s">
        <v>484</v>
      </c>
      <c r="AM84" s="3" t="s">
        <v>485</v>
      </c>
      <c r="AN84" s="3" t="s">
        <v>486</v>
      </c>
    </row>
    <row r="85" spans="1:40" ht="15.9" customHeight="1">
      <c r="A85" s="2" t="s">
        <v>487</v>
      </c>
      <c r="B85" s="2" t="s">
        <v>124</v>
      </c>
      <c r="C85" s="2" t="s">
        <v>193</v>
      </c>
      <c r="D85" s="2" t="s">
        <v>193</v>
      </c>
      <c r="E85" s="2" t="s">
        <v>45</v>
      </c>
      <c r="F85" s="2" t="s">
        <v>169</v>
      </c>
      <c r="G85" s="2" t="s">
        <v>83</v>
      </c>
      <c r="H85" s="2" t="s">
        <v>48</v>
      </c>
      <c r="I85" s="2" t="s">
        <v>103</v>
      </c>
      <c r="J85" s="2" t="s">
        <v>48</v>
      </c>
      <c r="K85" s="2" t="s">
        <v>103</v>
      </c>
      <c r="L85" s="2" t="s">
        <v>85</v>
      </c>
      <c r="M85" s="2" t="s">
        <v>134</v>
      </c>
      <c r="N85" s="2" t="s">
        <v>104</v>
      </c>
      <c r="O85" s="2" t="s">
        <v>56</v>
      </c>
      <c r="P85" s="2" t="s">
        <v>116</v>
      </c>
      <c r="Q85" s="2" t="s">
        <v>88</v>
      </c>
      <c r="R85" s="2" t="s">
        <v>89</v>
      </c>
      <c r="S85" s="2" t="s">
        <v>85</v>
      </c>
      <c r="T85" s="2">
        <v>10</v>
      </c>
      <c r="U85" s="2" t="s">
        <v>56</v>
      </c>
      <c r="V85" s="2" t="s">
        <v>90</v>
      </c>
      <c r="W85" s="2" t="s">
        <v>117</v>
      </c>
      <c r="X85" s="2" t="s">
        <v>85</v>
      </c>
      <c r="Y85" s="2" t="s">
        <v>58</v>
      </c>
      <c r="Z85" s="2" t="s">
        <v>59</v>
      </c>
      <c r="AA85" s="2" t="s">
        <v>92</v>
      </c>
      <c r="AB85" s="2" t="s">
        <v>92</v>
      </c>
      <c r="AC85" s="2" t="s">
        <v>92</v>
      </c>
      <c r="AD85" s="2" t="s">
        <v>92</v>
      </c>
      <c r="AE85" s="2" t="s">
        <v>118</v>
      </c>
      <c r="AF85" s="2" t="s">
        <v>85</v>
      </c>
      <c r="AG85" s="2" t="s">
        <v>372</v>
      </c>
      <c r="AH85" s="2" t="s">
        <v>94</v>
      </c>
      <c r="AI85" s="2" t="s">
        <v>95</v>
      </c>
      <c r="AJ85" s="2">
        <v>10</v>
      </c>
      <c r="AK85" s="2" t="s">
        <v>142</v>
      </c>
      <c r="AL85" s="3" t="s">
        <v>488</v>
      </c>
      <c r="AM85" s="3" t="s">
        <v>489</v>
      </c>
      <c r="AN85" s="3" t="s">
        <v>490</v>
      </c>
    </row>
    <row r="86" spans="1:40" ht="15.9" customHeight="1">
      <c r="A86" s="2" t="s">
        <v>491</v>
      </c>
      <c r="B86" s="2" t="s">
        <v>124</v>
      </c>
      <c r="C86" s="2" t="s">
        <v>141</v>
      </c>
      <c r="D86" s="2" t="s">
        <v>141</v>
      </c>
      <c r="E86" s="2" t="s">
        <v>45</v>
      </c>
      <c r="F86" s="2" t="s">
        <v>46</v>
      </c>
      <c r="G86" s="2" t="s">
        <v>83</v>
      </c>
      <c r="H86" s="2" t="s">
        <v>84</v>
      </c>
      <c r="I86" s="2" t="s">
        <v>103</v>
      </c>
      <c r="J86" s="2" t="s">
        <v>72</v>
      </c>
      <c r="K86" s="2" t="s">
        <v>103</v>
      </c>
      <c r="L86" s="2" t="s">
        <v>85</v>
      </c>
      <c r="M86" s="2" t="s">
        <v>86</v>
      </c>
      <c r="N86" s="2" t="s">
        <v>104</v>
      </c>
      <c r="O86" s="2" t="s">
        <v>87</v>
      </c>
      <c r="P86" s="2" t="s">
        <v>116</v>
      </c>
      <c r="Q86" s="2" t="s">
        <v>88</v>
      </c>
      <c r="R86" s="2" t="s">
        <v>89</v>
      </c>
      <c r="S86" s="2" t="s">
        <v>85</v>
      </c>
      <c r="T86" s="2">
        <v>9</v>
      </c>
      <c r="U86" s="2" t="s">
        <v>105</v>
      </c>
      <c r="V86" s="2" t="s">
        <v>90</v>
      </c>
      <c r="W86" s="2" t="s">
        <v>117</v>
      </c>
      <c r="X86" s="2" t="s">
        <v>55</v>
      </c>
      <c r="Y86" s="2" t="s">
        <v>58</v>
      </c>
      <c r="Z86" s="2" t="s">
        <v>59</v>
      </c>
      <c r="AA86" s="2" t="s">
        <v>62</v>
      </c>
      <c r="AB86" s="2" t="s">
        <v>61</v>
      </c>
      <c r="AC86" s="2" t="s">
        <v>62</v>
      </c>
      <c r="AD86" s="2" t="s">
        <v>62</v>
      </c>
      <c r="AE86" s="2" t="s">
        <v>492</v>
      </c>
      <c r="AF86" s="2" t="s">
        <v>127</v>
      </c>
      <c r="AG86" s="2" t="s">
        <v>77</v>
      </c>
      <c r="AH86" s="2" t="s">
        <v>64</v>
      </c>
      <c r="AI86" s="2" t="s">
        <v>128</v>
      </c>
      <c r="AJ86" s="2">
        <v>9</v>
      </c>
      <c r="AK86" s="2" t="s">
        <v>136</v>
      </c>
      <c r="AL86" s="3" t="s">
        <v>493</v>
      </c>
      <c r="AM86" s="3" t="s">
        <v>494</v>
      </c>
      <c r="AN86" s="3" t="s">
        <v>495</v>
      </c>
    </row>
    <row r="87" spans="1:40" ht="15.9" customHeight="1">
      <c r="A87" s="2" t="s">
        <v>496</v>
      </c>
      <c r="B87" s="2" t="s">
        <v>124</v>
      </c>
      <c r="C87" s="2" t="s">
        <v>141</v>
      </c>
      <c r="D87" s="2" t="s">
        <v>44</v>
      </c>
      <c r="E87" s="2" t="s">
        <v>45</v>
      </c>
      <c r="F87" s="2" t="s">
        <v>169</v>
      </c>
      <c r="G87" s="2" t="s">
        <v>462</v>
      </c>
      <c r="H87" s="2" t="s">
        <v>48</v>
      </c>
      <c r="I87" s="2" t="s">
        <v>103</v>
      </c>
      <c r="J87" s="2" t="s">
        <v>48</v>
      </c>
      <c r="K87" s="2" t="s">
        <v>103</v>
      </c>
      <c r="L87" s="2" t="s">
        <v>55</v>
      </c>
      <c r="M87" s="2" t="s">
        <v>86</v>
      </c>
      <c r="N87" s="2" t="s">
        <v>125</v>
      </c>
      <c r="O87" s="2" t="s">
        <v>56</v>
      </c>
      <c r="P87" s="2" t="s">
        <v>116</v>
      </c>
      <c r="Q87" s="2" t="s">
        <v>88</v>
      </c>
      <c r="R87" s="2" t="s">
        <v>89</v>
      </c>
      <c r="S87" s="2" t="s">
        <v>85</v>
      </c>
      <c r="T87" s="2">
        <v>6</v>
      </c>
      <c r="U87" s="2" t="s">
        <v>56</v>
      </c>
      <c r="V87" s="2" t="s">
        <v>90</v>
      </c>
      <c r="W87" s="2" t="s">
        <v>108</v>
      </c>
      <c r="X87" s="2" t="s">
        <v>55</v>
      </c>
      <c r="Y87" s="2" t="s">
        <v>58</v>
      </c>
      <c r="Z87" s="2" t="s">
        <v>59</v>
      </c>
      <c r="AA87" s="2" t="s">
        <v>92</v>
      </c>
      <c r="AB87" s="2" t="s">
        <v>61</v>
      </c>
      <c r="AC87" s="2" t="s">
        <v>61</v>
      </c>
      <c r="AD87" s="2" t="s">
        <v>92</v>
      </c>
      <c r="AE87" s="2" t="s">
        <v>111</v>
      </c>
      <c r="AF87" s="2" t="s">
        <v>50</v>
      </c>
      <c r="AG87" s="2" t="s">
        <v>63</v>
      </c>
      <c r="AH87" s="2" t="s">
        <v>64</v>
      </c>
      <c r="AI87" s="2" t="s">
        <v>65</v>
      </c>
      <c r="AJ87" s="2">
        <v>6</v>
      </c>
      <c r="AK87" s="2" t="s">
        <v>142</v>
      </c>
      <c r="AL87" s="3" t="s">
        <v>497</v>
      </c>
      <c r="AM87" s="3" t="s">
        <v>498</v>
      </c>
      <c r="AN87" s="3" t="s">
        <v>499</v>
      </c>
    </row>
    <row r="88" spans="1:40" ht="15.9" customHeight="1">
      <c r="A88" s="2" t="s">
        <v>500</v>
      </c>
      <c r="B88" s="2" t="s">
        <v>124</v>
      </c>
      <c r="C88" s="2" t="s">
        <v>141</v>
      </c>
      <c r="D88" s="2" t="s">
        <v>44</v>
      </c>
      <c r="E88" s="2" t="s">
        <v>45</v>
      </c>
      <c r="F88" s="2" t="s">
        <v>438</v>
      </c>
      <c r="G88" s="2" t="s">
        <v>501</v>
      </c>
      <c r="H88" s="2" t="s">
        <v>48</v>
      </c>
      <c r="I88" s="2" t="s">
        <v>149</v>
      </c>
      <c r="J88" s="2" t="s">
        <v>49</v>
      </c>
      <c r="K88" s="2" t="s">
        <v>194</v>
      </c>
      <c r="L88" s="2" t="s">
        <v>85</v>
      </c>
      <c r="M88" s="2" t="s">
        <v>183</v>
      </c>
      <c r="N88" s="2" t="s">
        <v>104</v>
      </c>
      <c r="O88" s="2" t="s">
        <v>87</v>
      </c>
      <c r="P88" s="2" t="s">
        <v>106</v>
      </c>
      <c r="Q88" s="2" t="s">
        <v>88</v>
      </c>
      <c r="R88" s="2" t="s">
        <v>89</v>
      </c>
      <c r="S88" s="2" t="s">
        <v>85</v>
      </c>
      <c r="T88" s="2">
        <v>10</v>
      </c>
      <c r="U88" s="2" t="s">
        <v>56</v>
      </c>
      <c r="V88" s="2" t="s">
        <v>90</v>
      </c>
      <c r="W88" s="2" t="s">
        <v>108</v>
      </c>
      <c r="X88" s="2" t="s">
        <v>85</v>
      </c>
      <c r="Y88" s="2" t="s">
        <v>58</v>
      </c>
      <c r="Z88" s="2" t="s">
        <v>59</v>
      </c>
      <c r="AA88" s="2" t="s">
        <v>92</v>
      </c>
      <c r="AB88" s="2" t="s">
        <v>92</v>
      </c>
      <c r="AC88" s="2" t="s">
        <v>92</v>
      </c>
      <c r="AD88" s="2" t="s">
        <v>62</v>
      </c>
      <c r="AE88" s="2" t="s">
        <v>118</v>
      </c>
      <c r="AF88" s="2" t="s">
        <v>85</v>
      </c>
      <c r="AG88" s="2" t="s">
        <v>93</v>
      </c>
      <c r="AH88" s="2" t="s">
        <v>94</v>
      </c>
      <c r="AI88" s="2" t="s">
        <v>95</v>
      </c>
      <c r="AJ88" s="2">
        <v>10</v>
      </c>
      <c r="AK88" s="2" t="s">
        <v>142</v>
      </c>
      <c r="AL88" s="3" t="s">
        <v>502</v>
      </c>
      <c r="AM88" s="3" t="s">
        <v>503</v>
      </c>
      <c r="AN88" s="3" t="s">
        <v>504</v>
      </c>
    </row>
    <row r="89" spans="1:40" ht="15.9" customHeight="1">
      <c r="A89" s="2" t="s">
        <v>505</v>
      </c>
      <c r="B89" s="2" t="s">
        <v>124</v>
      </c>
      <c r="C89" s="2" t="s">
        <v>193</v>
      </c>
      <c r="D89" s="2" t="s">
        <v>193</v>
      </c>
      <c r="E89" s="2" t="s">
        <v>220</v>
      </c>
      <c r="F89" s="2" t="s">
        <v>46</v>
      </c>
      <c r="G89" s="2" t="s">
        <v>147</v>
      </c>
      <c r="H89" s="2" t="s">
        <v>84</v>
      </c>
      <c r="I89" s="2" t="s">
        <v>103</v>
      </c>
      <c r="J89" s="2" t="s">
        <v>48</v>
      </c>
      <c r="K89" s="2" t="s">
        <v>103</v>
      </c>
      <c r="L89" s="2" t="s">
        <v>85</v>
      </c>
      <c r="M89" s="2" t="s">
        <v>183</v>
      </c>
      <c r="N89" s="2" t="s">
        <v>125</v>
      </c>
      <c r="O89" s="2" t="s">
        <v>105</v>
      </c>
      <c r="P89" s="2" t="s">
        <v>116</v>
      </c>
      <c r="Q89" s="2" t="s">
        <v>88</v>
      </c>
      <c r="R89" s="2" t="s">
        <v>54</v>
      </c>
      <c r="S89" s="2" t="s">
        <v>85</v>
      </c>
      <c r="T89" s="2">
        <v>10</v>
      </c>
      <c r="U89" s="2" t="s">
        <v>56</v>
      </c>
      <c r="V89" s="2" t="s">
        <v>90</v>
      </c>
      <c r="W89" s="2" t="s">
        <v>108</v>
      </c>
      <c r="X89" s="2" t="s">
        <v>85</v>
      </c>
      <c r="Y89" s="2" t="s">
        <v>58</v>
      </c>
      <c r="Z89" s="2" t="s">
        <v>91</v>
      </c>
      <c r="AA89" s="2" t="s">
        <v>92</v>
      </c>
      <c r="AB89" s="2" t="s">
        <v>92</v>
      </c>
      <c r="AC89" s="2" t="s">
        <v>92</v>
      </c>
      <c r="AD89" s="2" t="s">
        <v>92</v>
      </c>
      <c r="AE89" s="2" t="s">
        <v>118</v>
      </c>
      <c r="AF89" s="2" t="s">
        <v>85</v>
      </c>
      <c r="AG89" s="2" t="s">
        <v>93</v>
      </c>
      <c r="AH89" s="2" t="s">
        <v>64</v>
      </c>
      <c r="AI89" s="2" t="s">
        <v>65</v>
      </c>
      <c r="AJ89" s="2">
        <v>8</v>
      </c>
      <c r="AK89" s="2" t="s">
        <v>142</v>
      </c>
      <c r="AL89" s="3" t="s">
        <v>506</v>
      </c>
      <c r="AM89" s="3" t="s">
        <v>507</v>
      </c>
      <c r="AN89" s="3" t="s">
        <v>508</v>
      </c>
    </row>
    <row r="90" spans="1:40" ht="15.9" customHeight="1">
      <c r="A90" s="2" t="s">
        <v>509</v>
      </c>
      <c r="B90" s="2" t="s">
        <v>124</v>
      </c>
      <c r="C90" s="2" t="s">
        <v>44</v>
      </c>
      <c r="D90" s="2" t="s">
        <v>44</v>
      </c>
      <c r="E90" s="2" t="s">
        <v>45</v>
      </c>
      <c r="F90" s="2" t="s">
        <v>46</v>
      </c>
      <c r="G90" s="2" t="s">
        <v>47</v>
      </c>
      <c r="H90" s="2" t="s">
        <v>49</v>
      </c>
      <c r="I90" s="2" t="s">
        <v>260</v>
      </c>
      <c r="J90" s="2" t="s">
        <v>49</v>
      </c>
      <c r="K90" s="2" t="s">
        <v>103</v>
      </c>
      <c r="L90" s="2" t="s">
        <v>85</v>
      </c>
      <c r="M90" s="2" t="s">
        <v>86</v>
      </c>
      <c r="N90" s="2" t="s">
        <v>104</v>
      </c>
      <c r="O90" s="2" t="s">
        <v>56</v>
      </c>
      <c r="P90" s="2" t="s">
        <v>116</v>
      </c>
      <c r="Q90" s="2" t="s">
        <v>88</v>
      </c>
      <c r="R90" s="2" t="s">
        <v>89</v>
      </c>
      <c r="S90" s="2" t="s">
        <v>85</v>
      </c>
      <c r="T90" s="2">
        <v>9</v>
      </c>
      <c r="U90" s="2" t="s">
        <v>52</v>
      </c>
      <c r="V90" s="2" t="s">
        <v>163</v>
      </c>
      <c r="W90" s="2" t="s">
        <v>108</v>
      </c>
      <c r="X90" s="2" t="s">
        <v>55</v>
      </c>
      <c r="Y90" s="2" t="s">
        <v>58</v>
      </c>
      <c r="Z90" s="2" t="s">
        <v>59</v>
      </c>
      <c r="AA90" s="2" t="s">
        <v>92</v>
      </c>
      <c r="AB90" s="2" t="s">
        <v>62</v>
      </c>
      <c r="AC90" s="2" t="s">
        <v>62</v>
      </c>
      <c r="AD90" s="2" t="s">
        <v>62</v>
      </c>
      <c r="AE90" s="2" t="s">
        <v>118</v>
      </c>
      <c r="AF90" s="2" t="s">
        <v>55</v>
      </c>
      <c r="AG90" s="2" t="s">
        <v>77</v>
      </c>
      <c r="AH90" s="2" t="s">
        <v>78</v>
      </c>
      <c r="AI90" s="2" t="s">
        <v>128</v>
      </c>
      <c r="AJ90" s="2">
        <v>8</v>
      </c>
      <c r="AK90" s="2" t="s">
        <v>119</v>
      </c>
      <c r="AL90" s="3" t="s">
        <v>510</v>
      </c>
      <c r="AM90" s="3" t="s">
        <v>511</v>
      </c>
      <c r="AN90" s="3" t="s">
        <v>512</v>
      </c>
    </row>
    <row r="91" spans="1:40" ht="15.9" customHeight="1">
      <c r="A91" s="2" t="s">
        <v>513</v>
      </c>
      <c r="B91" s="2" t="s">
        <v>124</v>
      </c>
      <c r="C91" s="2" t="s">
        <v>141</v>
      </c>
      <c r="D91" s="2" t="s">
        <v>44</v>
      </c>
      <c r="E91" s="2" t="s">
        <v>45</v>
      </c>
      <c r="F91" s="2" t="s">
        <v>46</v>
      </c>
      <c r="G91" s="2" t="s">
        <v>444</v>
      </c>
      <c r="H91" s="2" t="s">
        <v>48</v>
      </c>
      <c r="I91" s="2" t="s">
        <v>260</v>
      </c>
      <c r="J91" s="2" t="s">
        <v>49</v>
      </c>
      <c r="K91" s="2" t="s">
        <v>103</v>
      </c>
      <c r="L91" s="2" t="s">
        <v>55</v>
      </c>
      <c r="M91" s="2" t="s">
        <v>86</v>
      </c>
      <c r="N91" s="2" t="s">
        <v>115</v>
      </c>
      <c r="O91" s="2" t="s">
        <v>87</v>
      </c>
      <c r="P91" s="2" t="s">
        <v>116</v>
      </c>
      <c r="Q91" s="2" t="s">
        <v>88</v>
      </c>
      <c r="R91" s="2" t="s">
        <v>89</v>
      </c>
      <c r="S91" s="2" t="s">
        <v>85</v>
      </c>
      <c r="T91" s="2">
        <v>8</v>
      </c>
      <c r="U91" s="2" t="s">
        <v>56</v>
      </c>
      <c r="V91" s="2" t="s">
        <v>90</v>
      </c>
      <c r="W91" s="2" t="s">
        <v>108</v>
      </c>
      <c r="X91" s="2" t="s">
        <v>85</v>
      </c>
      <c r="Y91" s="2" t="s">
        <v>58</v>
      </c>
      <c r="Z91" s="2" t="s">
        <v>59</v>
      </c>
      <c r="AA91" s="2" t="s">
        <v>92</v>
      </c>
      <c r="AB91" s="2" t="s">
        <v>92</v>
      </c>
      <c r="AC91" s="2" t="s">
        <v>92</v>
      </c>
      <c r="AD91" s="2" t="s">
        <v>92</v>
      </c>
      <c r="AE91" s="2" t="s">
        <v>118</v>
      </c>
      <c r="AF91" s="2" t="s">
        <v>85</v>
      </c>
      <c r="AG91" s="2" t="s">
        <v>372</v>
      </c>
      <c r="AH91" s="2" t="s">
        <v>78</v>
      </c>
      <c r="AI91" s="2" t="s">
        <v>128</v>
      </c>
      <c r="AJ91" s="2">
        <v>8</v>
      </c>
      <c r="AK91" s="2" t="s">
        <v>119</v>
      </c>
      <c r="AL91" s="3" t="s">
        <v>514</v>
      </c>
      <c r="AM91" s="3" t="s">
        <v>515</v>
      </c>
      <c r="AN91" s="3" t="s">
        <v>516</v>
      </c>
    </row>
    <row r="92" spans="1:40" ht="15.9" customHeight="1">
      <c r="A92" s="2" t="s">
        <v>517</v>
      </c>
      <c r="B92" s="2" t="s">
        <v>124</v>
      </c>
      <c r="C92" s="2" t="s">
        <v>193</v>
      </c>
      <c r="D92" s="2" t="s">
        <v>141</v>
      </c>
      <c r="E92" s="2" t="s">
        <v>45</v>
      </c>
      <c r="F92" s="2" t="s">
        <v>46</v>
      </c>
      <c r="G92" s="2" t="s">
        <v>518</v>
      </c>
      <c r="H92" s="2" t="s">
        <v>48</v>
      </c>
      <c r="I92" s="2" t="s">
        <v>103</v>
      </c>
      <c r="J92" s="2" t="s">
        <v>49</v>
      </c>
      <c r="K92" s="2" t="s">
        <v>103</v>
      </c>
      <c r="L92" s="2" t="s">
        <v>85</v>
      </c>
      <c r="M92" s="2" t="s">
        <v>183</v>
      </c>
      <c r="N92" s="2" t="s">
        <v>115</v>
      </c>
      <c r="O92" s="2" t="s">
        <v>87</v>
      </c>
      <c r="P92" s="2" t="s">
        <v>116</v>
      </c>
      <c r="Q92" s="2" t="s">
        <v>53</v>
      </c>
      <c r="R92" s="2" t="s">
        <v>89</v>
      </c>
      <c r="S92" s="2" t="s">
        <v>85</v>
      </c>
      <c r="T92" s="2">
        <v>10</v>
      </c>
      <c r="U92" s="2" t="s">
        <v>56</v>
      </c>
      <c r="V92" s="2" t="s">
        <v>90</v>
      </c>
      <c r="W92" s="2" t="s">
        <v>108</v>
      </c>
      <c r="X92" s="2" t="s">
        <v>55</v>
      </c>
      <c r="Y92" s="2" t="s">
        <v>58</v>
      </c>
      <c r="Z92" s="2" t="s">
        <v>59</v>
      </c>
      <c r="AA92" s="2" t="s">
        <v>62</v>
      </c>
      <c r="AB92" s="2" t="s">
        <v>62</v>
      </c>
      <c r="AC92" s="2" t="s">
        <v>92</v>
      </c>
      <c r="AD92" s="2" t="s">
        <v>92</v>
      </c>
      <c r="AE92" s="2" t="s">
        <v>118</v>
      </c>
      <c r="AF92" s="2" t="s">
        <v>55</v>
      </c>
      <c r="AG92" s="2" t="s">
        <v>77</v>
      </c>
      <c r="AH92" s="2" t="s">
        <v>78</v>
      </c>
      <c r="AI92" s="2" t="s">
        <v>128</v>
      </c>
      <c r="AJ92" s="2">
        <v>9</v>
      </c>
      <c r="AK92" s="2" t="s">
        <v>119</v>
      </c>
      <c r="AL92" s="3" t="s">
        <v>519</v>
      </c>
      <c r="AM92" s="3" t="s">
        <v>520</v>
      </c>
      <c r="AN92" s="3" t="s">
        <v>521</v>
      </c>
    </row>
    <row r="93" spans="1:40" ht="15.9" customHeight="1">
      <c r="A93" s="2" t="s">
        <v>522</v>
      </c>
      <c r="B93" s="2" t="s">
        <v>124</v>
      </c>
      <c r="C93" s="2" t="s">
        <v>141</v>
      </c>
      <c r="D93" s="2" t="s">
        <v>44</v>
      </c>
      <c r="E93" s="2" t="s">
        <v>45</v>
      </c>
      <c r="F93" s="2" t="s">
        <v>46</v>
      </c>
      <c r="G93" s="2" t="s">
        <v>523</v>
      </c>
      <c r="H93" s="2" t="s">
        <v>148</v>
      </c>
      <c r="I93" s="2" t="s">
        <v>103</v>
      </c>
      <c r="J93" s="2" t="s">
        <v>48</v>
      </c>
      <c r="K93" s="2" t="s">
        <v>103</v>
      </c>
      <c r="L93" s="2" t="s">
        <v>85</v>
      </c>
      <c r="M93" s="2" t="s">
        <v>183</v>
      </c>
      <c r="N93" s="2" t="s">
        <v>104</v>
      </c>
      <c r="O93" s="2" t="s">
        <v>56</v>
      </c>
      <c r="P93" s="2" t="s">
        <v>116</v>
      </c>
      <c r="Q93" s="2" t="s">
        <v>88</v>
      </c>
      <c r="R93" s="2" t="s">
        <v>89</v>
      </c>
      <c r="S93" s="2" t="s">
        <v>85</v>
      </c>
      <c r="T93" s="2">
        <v>9</v>
      </c>
      <c r="U93" s="2" t="s">
        <v>56</v>
      </c>
      <c r="V93" s="2" t="s">
        <v>163</v>
      </c>
      <c r="W93" s="2" t="s">
        <v>117</v>
      </c>
      <c r="X93" s="2" t="s">
        <v>85</v>
      </c>
      <c r="Y93" s="2" t="s">
        <v>58</v>
      </c>
      <c r="Z93" s="2" t="s">
        <v>91</v>
      </c>
      <c r="AA93" s="2" t="s">
        <v>92</v>
      </c>
      <c r="AB93" s="2" t="s">
        <v>92</v>
      </c>
      <c r="AC93" s="2" t="s">
        <v>92</v>
      </c>
      <c r="AD93" s="2" t="s">
        <v>92</v>
      </c>
      <c r="AE93" s="2" t="s">
        <v>118</v>
      </c>
      <c r="AF93" s="2" t="s">
        <v>85</v>
      </c>
      <c r="AG93" s="2" t="s">
        <v>93</v>
      </c>
      <c r="AH93" s="2" t="s">
        <v>94</v>
      </c>
      <c r="AI93" s="2" t="s">
        <v>95</v>
      </c>
      <c r="AJ93" s="2">
        <v>8</v>
      </c>
      <c r="AK93" s="2" t="s">
        <v>142</v>
      </c>
      <c r="AL93" s="3" t="s">
        <v>524</v>
      </c>
      <c r="AM93" s="3" t="s">
        <v>525</v>
      </c>
      <c r="AN93" s="3" t="s">
        <v>526</v>
      </c>
    </row>
    <row r="94" spans="1:40" ht="15.9" customHeight="1">
      <c r="A94" s="2" t="s">
        <v>527</v>
      </c>
      <c r="B94" s="2" t="s">
        <v>124</v>
      </c>
      <c r="C94" s="2" t="s">
        <v>348</v>
      </c>
      <c r="D94" s="2" t="s">
        <v>193</v>
      </c>
      <c r="E94" s="2" t="s">
        <v>45</v>
      </c>
      <c r="F94" s="2" t="s">
        <v>169</v>
      </c>
      <c r="G94" s="2" t="s">
        <v>406</v>
      </c>
      <c r="H94" s="2" t="s">
        <v>49</v>
      </c>
      <c r="I94" s="2" t="s">
        <v>103</v>
      </c>
      <c r="J94" s="2" t="s">
        <v>49</v>
      </c>
      <c r="K94" s="2" t="s">
        <v>103</v>
      </c>
      <c r="L94" s="2" t="s">
        <v>85</v>
      </c>
      <c r="M94" s="2" t="s">
        <v>73</v>
      </c>
      <c r="N94" s="2" t="s">
        <v>150</v>
      </c>
      <c r="O94" s="2" t="s">
        <v>105</v>
      </c>
      <c r="P94" s="2" t="s">
        <v>116</v>
      </c>
      <c r="Q94" s="2" t="s">
        <v>88</v>
      </c>
      <c r="R94" s="2" t="s">
        <v>89</v>
      </c>
      <c r="S94" s="2" t="s">
        <v>85</v>
      </c>
      <c r="T94" s="2">
        <v>10</v>
      </c>
      <c r="U94" s="2" t="s">
        <v>56</v>
      </c>
      <c r="V94" s="2" t="s">
        <v>90</v>
      </c>
      <c r="W94" s="2" t="s">
        <v>117</v>
      </c>
      <c r="X94" s="2" t="s">
        <v>85</v>
      </c>
      <c r="Y94" s="2" t="s">
        <v>58</v>
      </c>
      <c r="Z94" s="2" t="s">
        <v>228</v>
      </c>
      <c r="AA94" s="2" t="s">
        <v>92</v>
      </c>
      <c r="AB94" s="2" t="s">
        <v>92</v>
      </c>
      <c r="AC94" s="2" t="s">
        <v>62</v>
      </c>
      <c r="AD94" s="2" t="s">
        <v>92</v>
      </c>
      <c r="AE94" s="2" t="s">
        <v>118</v>
      </c>
      <c r="AF94" s="2" t="s">
        <v>85</v>
      </c>
      <c r="AG94" s="2" t="s">
        <v>93</v>
      </c>
      <c r="AH94" s="2" t="s">
        <v>78</v>
      </c>
      <c r="AI94" s="2" t="s">
        <v>95</v>
      </c>
      <c r="AJ94" s="2">
        <v>10</v>
      </c>
      <c r="AK94" s="2" t="s">
        <v>142</v>
      </c>
      <c r="AL94" s="3" t="s">
        <v>528</v>
      </c>
      <c r="AM94" s="3" t="s">
        <v>529</v>
      </c>
      <c r="AN94" s="3" t="s">
        <v>530</v>
      </c>
    </row>
    <row r="95" spans="1:40" ht="15.9" customHeight="1">
      <c r="A95" s="2" t="s">
        <v>531</v>
      </c>
      <c r="B95" s="2" t="s">
        <v>124</v>
      </c>
      <c r="C95" s="2" t="s">
        <v>193</v>
      </c>
      <c r="D95" s="2" t="s">
        <v>141</v>
      </c>
      <c r="E95" s="2" t="s">
        <v>45</v>
      </c>
      <c r="F95" s="2" t="s">
        <v>169</v>
      </c>
      <c r="G95" s="2" t="s">
        <v>357</v>
      </c>
      <c r="H95" s="2" t="s">
        <v>84</v>
      </c>
      <c r="I95" s="2" t="s">
        <v>103</v>
      </c>
      <c r="J95" s="2" t="s">
        <v>84</v>
      </c>
      <c r="K95" s="2" t="s">
        <v>103</v>
      </c>
      <c r="L95" s="2" t="s">
        <v>55</v>
      </c>
      <c r="M95" s="2" t="s">
        <v>86</v>
      </c>
      <c r="N95" s="2" t="s">
        <v>125</v>
      </c>
      <c r="O95" s="2" t="s">
        <v>56</v>
      </c>
      <c r="P95" s="2" t="s">
        <v>116</v>
      </c>
      <c r="Q95" s="2" t="s">
        <v>88</v>
      </c>
      <c r="R95" s="2" t="s">
        <v>89</v>
      </c>
      <c r="S95" s="2" t="s">
        <v>85</v>
      </c>
      <c r="T95" s="2">
        <v>8</v>
      </c>
      <c r="U95" s="2" t="s">
        <v>56</v>
      </c>
      <c r="V95" s="2" t="s">
        <v>163</v>
      </c>
      <c r="W95" s="2" t="s">
        <v>108</v>
      </c>
      <c r="X95" s="2" t="s">
        <v>109</v>
      </c>
      <c r="Y95" s="2" t="s">
        <v>58</v>
      </c>
      <c r="Z95" s="2" t="s">
        <v>59</v>
      </c>
      <c r="AA95" s="2" t="s">
        <v>61</v>
      </c>
      <c r="AB95" s="2" t="s">
        <v>61</v>
      </c>
      <c r="AC95" s="2" t="s">
        <v>62</v>
      </c>
      <c r="AD95" s="2" t="s">
        <v>62</v>
      </c>
      <c r="AE95" s="2" t="s">
        <v>135</v>
      </c>
      <c r="AF95" s="2" t="s">
        <v>55</v>
      </c>
      <c r="AG95" s="2" t="s">
        <v>77</v>
      </c>
      <c r="AH95" s="2" t="s">
        <v>64</v>
      </c>
      <c r="AI95" s="2" t="s">
        <v>65</v>
      </c>
      <c r="AJ95" s="2">
        <v>5</v>
      </c>
      <c r="AK95" s="2" t="s">
        <v>119</v>
      </c>
      <c r="AL95" s="3" t="s">
        <v>532</v>
      </c>
      <c r="AM95" s="3" t="s">
        <v>533</v>
      </c>
      <c r="AN95" s="3" t="s">
        <v>534</v>
      </c>
    </row>
    <row r="96" spans="1:40" ht="15.9" customHeight="1">
      <c r="A96" s="2" t="s">
        <v>535</v>
      </c>
      <c r="B96" s="2" t="s">
        <v>124</v>
      </c>
      <c r="C96" s="2" t="s">
        <v>193</v>
      </c>
      <c r="D96" s="2" t="s">
        <v>44</v>
      </c>
      <c r="E96" s="2" t="s">
        <v>45</v>
      </c>
      <c r="F96" s="2" t="s">
        <v>46</v>
      </c>
      <c r="G96" s="2" t="s">
        <v>479</v>
      </c>
      <c r="H96" s="2" t="s">
        <v>260</v>
      </c>
      <c r="I96" s="2" t="s">
        <v>260</v>
      </c>
      <c r="J96" s="2" t="s">
        <v>84</v>
      </c>
      <c r="K96" s="2" t="s">
        <v>194</v>
      </c>
      <c r="L96" s="2" t="s">
        <v>50</v>
      </c>
      <c r="M96" s="2" t="s">
        <v>134</v>
      </c>
      <c r="N96" s="2" t="s">
        <v>115</v>
      </c>
      <c r="O96" s="2" t="s">
        <v>56</v>
      </c>
      <c r="P96" s="2" t="s">
        <v>116</v>
      </c>
      <c r="Q96" s="2" t="s">
        <v>88</v>
      </c>
      <c r="R96" s="2" t="s">
        <v>89</v>
      </c>
      <c r="S96" s="2" t="s">
        <v>85</v>
      </c>
      <c r="T96" s="2">
        <v>9</v>
      </c>
      <c r="U96" s="2" t="s">
        <v>56</v>
      </c>
      <c r="V96" s="2" t="s">
        <v>90</v>
      </c>
      <c r="W96" s="2" t="s">
        <v>108</v>
      </c>
      <c r="X96" s="2" t="s">
        <v>85</v>
      </c>
      <c r="Y96" s="2" t="s">
        <v>58</v>
      </c>
      <c r="Z96" s="2" t="s">
        <v>59</v>
      </c>
      <c r="AA96" s="2" t="s">
        <v>92</v>
      </c>
      <c r="AB96" s="2" t="s">
        <v>62</v>
      </c>
      <c r="AC96" s="2" t="s">
        <v>62</v>
      </c>
      <c r="AD96" s="2" t="s">
        <v>62</v>
      </c>
      <c r="AE96" s="2" t="s">
        <v>118</v>
      </c>
      <c r="AF96" s="2" t="s">
        <v>85</v>
      </c>
      <c r="AG96" s="2" t="s">
        <v>93</v>
      </c>
      <c r="AH96" s="2" t="s">
        <v>94</v>
      </c>
      <c r="AI96" s="2" t="s">
        <v>65</v>
      </c>
      <c r="AJ96" s="2">
        <v>9</v>
      </c>
      <c r="AK96" s="2" t="s">
        <v>142</v>
      </c>
      <c r="AL96" s="3" t="s">
        <v>536</v>
      </c>
      <c r="AM96" s="3" t="s">
        <v>537</v>
      </c>
      <c r="AN96" s="3" t="s">
        <v>538</v>
      </c>
    </row>
    <row r="97" spans="1:40" ht="15.9" customHeight="1">
      <c r="A97" s="2" t="s">
        <v>539</v>
      </c>
      <c r="B97" s="2" t="s">
        <v>124</v>
      </c>
      <c r="C97" s="2" t="s">
        <v>193</v>
      </c>
      <c r="D97" s="2" t="s">
        <v>141</v>
      </c>
      <c r="E97" s="2" t="s">
        <v>45</v>
      </c>
      <c r="F97" s="2" t="s">
        <v>46</v>
      </c>
      <c r="G97" s="2" t="s">
        <v>83</v>
      </c>
      <c r="H97" s="2" t="s">
        <v>84</v>
      </c>
      <c r="I97" s="2" t="s">
        <v>149</v>
      </c>
      <c r="J97" s="2" t="s">
        <v>84</v>
      </c>
      <c r="K97" s="2" t="s">
        <v>194</v>
      </c>
      <c r="L97" s="2" t="s">
        <v>50</v>
      </c>
      <c r="M97" s="2" t="s">
        <v>188</v>
      </c>
      <c r="N97" s="2" t="s">
        <v>150</v>
      </c>
      <c r="O97" s="2" t="s">
        <v>52</v>
      </c>
      <c r="P97" s="2" t="s">
        <v>106</v>
      </c>
      <c r="Q97" s="2" t="s">
        <v>53</v>
      </c>
      <c r="R97" s="2" t="s">
        <v>54</v>
      </c>
      <c r="S97" s="2" t="s">
        <v>449</v>
      </c>
      <c r="T97" s="2">
        <v>3</v>
      </c>
      <c r="U97" s="2" t="s">
        <v>105</v>
      </c>
      <c r="V97" s="2" t="s">
        <v>90</v>
      </c>
      <c r="W97" s="2" t="s">
        <v>108</v>
      </c>
      <c r="X97" s="2" t="s">
        <v>55</v>
      </c>
      <c r="Y97" s="2" t="s">
        <v>184</v>
      </c>
      <c r="Z97" s="2" t="s">
        <v>59</v>
      </c>
      <c r="AA97" s="2" t="s">
        <v>61</v>
      </c>
      <c r="AB97" s="2" t="s">
        <v>60</v>
      </c>
      <c r="AC97" s="2" t="s">
        <v>61</v>
      </c>
      <c r="AD97" s="2" t="s">
        <v>61</v>
      </c>
      <c r="AE97" s="2" t="s">
        <v>135</v>
      </c>
      <c r="AF97" s="2" t="s">
        <v>50</v>
      </c>
      <c r="AG97" s="2" t="s">
        <v>63</v>
      </c>
      <c r="AH97" s="2" t="s">
        <v>64</v>
      </c>
      <c r="AI97" s="2" t="s">
        <v>65</v>
      </c>
      <c r="AJ97" s="2">
        <v>3</v>
      </c>
      <c r="AK97" s="2" t="s">
        <v>152</v>
      </c>
      <c r="AL97" s="3" t="s">
        <v>540</v>
      </c>
      <c r="AM97" s="3" t="s">
        <v>541</v>
      </c>
      <c r="AN97" s="3" t="s">
        <v>542</v>
      </c>
    </row>
    <row r="98" spans="1:40" ht="15.9" customHeight="1">
      <c r="A98" s="2" t="s">
        <v>543</v>
      </c>
      <c r="B98" s="2" t="s">
        <v>124</v>
      </c>
      <c r="C98" s="2" t="s">
        <v>193</v>
      </c>
      <c r="D98" s="2" t="s">
        <v>193</v>
      </c>
      <c r="E98" s="2" t="s">
        <v>45</v>
      </c>
      <c r="F98" s="2" t="s">
        <v>46</v>
      </c>
      <c r="G98" s="2" t="s">
        <v>479</v>
      </c>
      <c r="H98" s="2" t="s">
        <v>72</v>
      </c>
      <c r="I98" s="2" t="s">
        <v>103</v>
      </c>
      <c r="J98" s="2" t="s">
        <v>148</v>
      </c>
      <c r="K98" s="2" t="s">
        <v>103</v>
      </c>
      <c r="L98" s="2" t="s">
        <v>85</v>
      </c>
      <c r="M98" s="2" t="s">
        <v>51</v>
      </c>
      <c r="N98" s="2" t="s">
        <v>148</v>
      </c>
      <c r="O98" s="2" t="s">
        <v>201</v>
      </c>
      <c r="P98" s="2" t="s">
        <v>116</v>
      </c>
      <c r="Q98" s="2" t="s">
        <v>53</v>
      </c>
      <c r="R98" s="2" t="s">
        <v>89</v>
      </c>
      <c r="S98" s="2" t="s">
        <v>85</v>
      </c>
      <c r="T98" s="2">
        <v>10</v>
      </c>
      <c r="U98" s="2" t="s">
        <v>201</v>
      </c>
      <c r="V98" s="2" t="s">
        <v>90</v>
      </c>
      <c r="W98" s="2" t="s">
        <v>108</v>
      </c>
      <c r="X98" s="2" t="s">
        <v>55</v>
      </c>
      <c r="Y98" s="2" t="s">
        <v>58</v>
      </c>
      <c r="Z98" s="2" t="s">
        <v>59</v>
      </c>
      <c r="AA98" s="2" t="s">
        <v>62</v>
      </c>
      <c r="AB98" s="2" t="s">
        <v>92</v>
      </c>
      <c r="AC98" s="2" t="s">
        <v>92</v>
      </c>
      <c r="AD98" s="2" t="s">
        <v>92</v>
      </c>
      <c r="AE98" s="2" t="s">
        <v>118</v>
      </c>
      <c r="AF98" s="2" t="s">
        <v>85</v>
      </c>
      <c r="AG98" s="2" t="s">
        <v>77</v>
      </c>
      <c r="AH98" s="2" t="s">
        <v>64</v>
      </c>
      <c r="AI98" s="2" t="s">
        <v>128</v>
      </c>
      <c r="AJ98" s="2">
        <v>9</v>
      </c>
      <c r="AK98" s="2" t="s">
        <v>119</v>
      </c>
      <c r="AL98" s="3" t="s">
        <v>544</v>
      </c>
      <c r="AM98" s="3" t="s">
        <v>545</v>
      </c>
      <c r="AN98" s="3" t="s">
        <v>546</v>
      </c>
    </row>
    <row r="99" spans="1:40" ht="15.9" customHeight="1">
      <c r="A99" s="2" t="s">
        <v>547</v>
      </c>
      <c r="B99" s="2" t="s">
        <v>124</v>
      </c>
      <c r="C99" s="2" t="s">
        <v>141</v>
      </c>
      <c r="D99" s="2" t="s">
        <v>141</v>
      </c>
      <c r="E99" s="2" t="s">
        <v>45</v>
      </c>
      <c r="F99" s="2" t="s">
        <v>169</v>
      </c>
      <c r="G99" s="2" t="s">
        <v>548</v>
      </c>
      <c r="H99" s="2" t="s">
        <v>84</v>
      </c>
      <c r="I99" s="2" t="s">
        <v>103</v>
      </c>
      <c r="J99" s="2" t="s">
        <v>48</v>
      </c>
      <c r="K99" s="2" t="s">
        <v>103</v>
      </c>
      <c r="L99" s="2" t="s">
        <v>55</v>
      </c>
      <c r="M99" s="2" t="s">
        <v>86</v>
      </c>
      <c r="N99" s="2" t="s">
        <v>150</v>
      </c>
      <c r="O99" s="2" t="s">
        <v>52</v>
      </c>
      <c r="P99" s="2" t="s">
        <v>116</v>
      </c>
      <c r="Q99" s="2" t="s">
        <v>88</v>
      </c>
      <c r="R99" s="2" t="s">
        <v>89</v>
      </c>
      <c r="S99" s="2" t="s">
        <v>85</v>
      </c>
      <c r="T99" s="2">
        <v>9</v>
      </c>
      <c r="U99" s="2" t="s">
        <v>52</v>
      </c>
      <c r="V99" s="2" t="s">
        <v>90</v>
      </c>
      <c r="W99" s="2" t="s">
        <v>108</v>
      </c>
      <c r="X99" s="2" t="s">
        <v>55</v>
      </c>
      <c r="Y99" s="2" t="s">
        <v>58</v>
      </c>
      <c r="Z99" s="2" t="s">
        <v>91</v>
      </c>
      <c r="AA99" s="2" t="s">
        <v>92</v>
      </c>
      <c r="AB99" s="2" t="s">
        <v>92</v>
      </c>
      <c r="AC99" s="2" t="s">
        <v>92</v>
      </c>
      <c r="AD99" s="2" t="s">
        <v>92</v>
      </c>
      <c r="AE99" s="2" t="s">
        <v>135</v>
      </c>
      <c r="AF99" s="2" t="s">
        <v>85</v>
      </c>
      <c r="AG99" s="2" t="s">
        <v>93</v>
      </c>
      <c r="AH99" s="2" t="s">
        <v>78</v>
      </c>
      <c r="AI99" s="2" t="s">
        <v>128</v>
      </c>
      <c r="AJ99" s="2">
        <v>8</v>
      </c>
      <c r="AK99" s="2" t="s">
        <v>136</v>
      </c>
      <c r="AL99" s="3" t="s">
        <v>549</v>
      </c>
      <c r="AM99" s="3" t="s">
        <v>550</v>
      </c>
      <c r="AN99" s="3" t="s">
        <v>551</v>
      </c>
    </row>
    <row r="100" spans="1:40" ht="15.9" customHeight="1">
      <c r="A100" s="2" t="s">
        <v>552</v>
      </c>
      <c r="B100" s="2" t="s">
        <v>124</v>
      </c>
      <c r="C100" s="2" t="s">
        <v>348</v>
      </c>
      <c r="D100" s="2" t="s">
        <v>193</v>
      </c>
      <c r="E100" s="2" t="s">
        <v>45</v>
      </c>
      <c r="F100" s="2" t="s">
        <v>46</v>
      </c>
      <c r="G100" s="2" t="s">
        <v>357</v>
      </c>
      <c r="H100" s="2" t="s">
        <v>78</v>
      </c>
      <c r="I100" s="2" t="s">
        <v>102</v>
      </c>
      <c r="J100" s="2" t="s">
        <v>78</v>
      </c>
      <c r="K100" s="2" t="s">
        <v>103</v>
      </c>
      <c r="L100" s="2" t="s">
        <v>85</v>
      </c>
      <c r="M100" s="2" t="s">
        <v>73</v>
      </c>
      <c r="N100" s="2" t="s">
        <v>115</v>
      </c>
      <c r="O100" s="2" t="s">
        <v>56</v>
      </c>
      <c r="P100" s="2" t="s">
        <v>116</v>
      </c>
      <c r="Q100" s="2" t="s">
        <v>88</v>
      </c>
      <c r="R100" s="2" t="s">
        <v>89</v>
      </c>
      <c r="S100" s="2" t="s">
        <v>85</v>
      </c>
      <c r="T100" s="2">
        <v>9</v>
      </c>
      <c r="U100" s="2" t="s">
        <v>87</v>
      </c>
      <c r="V100" s="2" t="s">
        <v>90</v>
      </c>
      <c r="W100" s="2" t="s">
        <v>108</v>
      </c>
      <c r="X100" s="2" t="s">
        <v>85</v>
      </c>
      <c r="Y100" s="2" t="s">
        <v>58</v>
      </c>
      <c r="Z100" s="2" t="s">
        <v>59</v>
      </c>
      <c r="AA100" s="2" t="s">
        <v>61</v>
      </c>
      <c r="AB100" s="2" t="s">
        <v>61</v>
      </c>
      <c r="AC100" s="2" t="s">
        <v>61</v>
      </c>
      <c r="AD100" s="2" t="s">
        <v>62</v>
      </c>
      <c r="AE100" s="2" t="s">
        <v>135</v>
      </c>
      <c r="AF100" s="2" t="s">
        <v>55</v>
      </c>
      <c r="AG100" s="2" t="s">
        <v>63</v>
      </c>
      <c r="AH100" s="2" t="s">
        <v>64</v>
      </c>
      <c r="AI100" s="2" t="s">
        <v>65</v>
      </c>
      <c r="AJ100" s="2">
        <v>4</v>
      </c>
      <c r="AK100" s="2" t="s">
        <v>119</v>
      </c>
      <c r="AL100" s="3" t="s">
        <v>553</v>
      </c>
      <c r="AM100" s="3" t="s">
        <v>554</v>
      </c>
      <c r="AN100" s="3" t="s">
        <v>555</v>
      </c>
    </row>
    <row r="101" spans="1:40" ht="15.9" customHeight="1">
      <c r="A101" s="2" t="s">
        <v>556</v>
      </c>
      <c r="B101" s="2" t="s">
        <v>124</v>
      </c>
      <c r="C101" s="2" t="s">
        <v>141</v>
      </c>
      <c r="D101" s="2" t="s">
        <v>141</v>
      </c>
      <c r="E101" s="2" t="s">
        <v>45</v>
      </c>
      <c r="F101" s="2" t="s">
        <v>169</v>
      </c>
      <c r="G101" s="2" t="s">
        <v>557</v>
      </c>
      <c r="H101" s="2" t="s">
        <v>78</v>
      </c>
      <c r="I101" s="2" t="s">
        <v>103</v>
      </c>
      <c r="J101" s="2" t="s">
        <v>72</v>
      </c>
      <c r="K101" s="2" t="s">
        <v>103</v>
      </c>
      <c r="L101" s="2" t="s">
        <v>85</v>
      </c>
      <c r="M101" s="2" t="s">
        <v>86</v>
      </c>
      <c r="N101" s="2" t="s">
        <v>78</v>
      </c>
      <c r="O101" s="2" t="s">
        <v>105</v>
      </c>
      <c r="P101" s="2" t="s">
        <v>151</v>
      </c>
      <c r="Q101" s="2" t="s">
        <v>88</v>
      </c>
      <c r="R101" s="2" t="s">
        <v>89</v>
      </c>
      <c r="S101" s="2" t="s">
        <v>85</v>
      </c>
      <c r="T101" s="2">
        <v>9</v>
      </c>
      <c r="U101" s="2" t="s">
        <v>105</v>
      </c>
      <c r="V101" s="2" t="s">
        <v>90</v>
      </c>
      <c r="W101" s="2" t="s">
        <v>108</v>
      </c>
      <c r="X101" s="2" t="s">
        <v>85</v>
      </c>
      <c r="Y101" s="2" t="s">
        <v>58</v>
      </c>
      <c r="Z101" s="2" t="s">
        <v>59</v>
      </c>
      <c r="AA101" s="2" t="s">
        <v>62</v>
      </c>
      <c r="AB101" s="2" t="s">
        <v>62</v>
      </c>
      <c r="AC101" s="2" t="s">
        <v>62</v>
      </c>
      <c r="AD101" s="2" t="s">
        <v>92</v>
      </c>
      <c r="AE101" s="2" t="s">
        <v>118</v>
      </c>
      <c r="AF101" s="2" t="s">
        <v>85</v>
      </c>
      <c r="AG101" s="2" t="s">
        <v>372</v>
      </c>
      <c r="AH101" s="2" t="s">
        <v>64</v>
      </c>
      <c r="AI101" s="2" t="s">
        <v>65</v>
      </c>
      <c r="AJ101" s="2">
        <v>7</v>
      </c>
      <c r="AK101" s="2" t="s">
        <v>119</v>
      </c>
      <c r="AL101" s="3" t="s">
        <v>558</v>
      </c>
      <c r="AM101" s="3" t="s">
        <v>559</v>
      </c>
      <c r="AN101" s="3" t="s">
        <v>560</v>
      </c>
    </row>
    <row r="102" spans="1:40" ht="15.9" customHeight="1">
      <c r="A102" s="2" t="s">
        <v>561</v>
      </c>
      <c r="B102" s="2" t="s">
        <v>124</v>
      </c>
      <c r="C102" s="2" t="s">
        <v>193</v>
      </c>
      <c r="D102" s="2" t="s">
        <v>193</v>
      </c>
      <c r="E102" s="2" t="s">
        <v>220</v>
      </c>
      <c r="F102" s="2" t="s">
        <v>169</v>
      </c>
      <c r="G102" s="2" t="s">
        <v>501</v>
      </c>
      <c r="H102" s="2" t="s">
        <v>260</v>
      </c>
      <c r="I102" s="2" t="s">
        <v>103</v>
      </c>
      <c r="J102" s="2" t="s">
        <v>148</v>
      </c>
      <c r="K102" s="2" t="s">
        <v>103</v>
      </c>
      <c r="L102" s="2" t="s">
        <v>55</v>
      </c>
      <c r="M102" s="2" t="s">
        <v>188</v>
      </c>
      <c r="N102" s="2" t="s">
        <v>148</v>
      </c>
      <c r="O102" s="2" t="s">
        <v>52</v>
      </c>
      <c r="P102" s="2" t="s">
        <v>151</v>
      </c>
      <c r="Q102" s="2" t="s">
        <v>53</v>
      </c>
      <c r="R102" s="2" t="s">
        <v>89</v>
      </c>
      <c r="S102" s="2" t="s">
        <v>55</v>
      </c>
      <c r="T102" s="2">
        <v>5</v>
      </c>
      <c r="U102" s="2" t="s">
        <v>105</v>
      </c>
      <c r="V102" s="2" t="s">
        <v>163</v>
      </c>
      <c r="W102" s="2" t="s">
        <v>108</v>
      </c>
      <c r="X102" s="2" t="s">
        <v>55</v>
      </c>
      <c r="Y102" s="2" t="s">
        <v>58</v>
      </c>
      <c r="Z102" s="2" t="s">
        <v>91</v>
      </c>
      <c r="AA102" s="2" t="s">
        <v>62</v>
      </c>
      <c r="AB102" s="2" t="s">
        <v>62</v>
      </c>
      <c r="AC102" s="2" t="s">
        <v>62</v>
      </c>
      <c r="AD102" s="2" t="s">
        <v>62</v>
      </c>
      <c r="AE102" s="2" t="s">
        <v>135</v>
      </c>
      <c r="AF102" s="2" t="s">
        <v>55</v>
      </c>
      <c r="AG102" s="2" t="s">
        <v>77</v>
      </c>
      <c r="AH102" s="2" t="s">
        <v>64</v>
      </c>
      <c r="AI102" s="2" t="s">
        <v>65</v>
      </c>
      <c r="AJ102" s="2">
        <v>3</v>
      </c>
      <c r="AK102" s="2" t="s">
        <v>119</v>
      </c>
      <c r="AL102" s="3" t="s">
        <v>562</v>
      </c>
      <c r="AM102" s="3" t="s">
        <v>563</v>
      </c>
      <c r="AN102" s="3" t="s">
        <v>564</v>
      </c>
    </row>
    <row r="103" spans="1:40" ht="15.9" customHeight="1">
      <c r="A103" s="2" t="s">
        <v>565</v>
      </c>
      <c r="B103" s="2" t="s">
        <v>124</v>
      </c>
      <c r="C103" s="2" t="s">
        <v>141</v>
      </c>
      <c r="D103" s="2" t="s">
        <v>44</v>
      </c>
      <c r="E103" s="2" t="s">
        <v>45</v>
      </c>
      <c r="F103" s="2" t="s">
        <v>46</v>
      </c>
      <c r="G103" s="2" t="s">
        <v>439</v>
      </c>
      <c r="H103" s="2" t="s">
        <v>72</v>
      </c>
      <c r="I103" s="2" t="s">
        <v>260</v>
      </c>
      <c r="J103" s="2" t="s">
        <v>49</v>
      </c>
      <c r="K103" s="2" t="s">
        <v>194</v>
      </c>
      <c r="L103" s="2" t="s">
        <v>55</v>
      </c>
      <c r="M103" s="2" t="s">
        <v>73</v>
      </c>
      <c r="N103" s="2" t="s">
        <v>115</v>
      </c>
      <c r="O103" s="2" t="s">
        <v>56</v>
      </c>
      <c r="P103" s="2" t="s">
        <v>116</v>
      </c>
      <c r="Q103" s="2" t="s">
        <v>88</v>
      </c>
      <c r="R103" s="2" t="s">
        <v>89</v>
      </c>
      <c r="S103" s="2" t="s">
        <v>85</v>
      </c>
      <c r="T103" s="2">
        <v>7</v>
      </c>
      <c r="U103" s="2" t="s">
        <v>56</v>
      </c>
      <c r="V103" s="2" t="s">
        <v>163</v>
      </c>
      <c r="W103" s="2" t="s">
        <v>108</v>
      </c>
      <c r="X103" s="2" t="s">
        <v>109</v>
      </c>
      <c r="Y103" s="2" t="s">
        <v>58</v>
      </c>
      <c r="Z103" s="2" t="s">
        <v>59</v>
      </c>
      <c r="AA103" s="2" t="s">
        <v>61</v>
      </c>
      <c r="AB103" s="2" t="s">
        <v>61</v>
      </c>
      <c r="AC103" s="2" t="s">
        <v>61</v>
      </c>
      <c r="AD103" s="2" t="s">
        <v>61</v>
      </c>
      <c r="AE103" s="2" t="s">
        <v>135</v>
      </c>
      <c r="AF103" s="2" t="s">
        <v>50</v>
      </c>
      <c r="AG103" s="2" t="s">
        <v>63</v>
      </c>
      <c r="AH103" s="2" t="s">
        <v>64</v>
      </c>
      <c r="AI103" s="2" t="s">
        <v>65</v>
      </c>
      <c r="AJ103" s="2">
        <v>3</v>
      </c>
      <c r="AK103" s="2" t="s">
        <v>136</v>
      </c>
      <c r="AL103" s="3" t="s">
        <v>566</v>
      </c>
      <c r="AM103" s="3" t="s">
        <v>567</v>
      </c>
      <c r="AN103" s="3" t="s">
        <v>568</v>
      </c>
    </row>
    <row r="104" spans="1:40" ht="15.9" customHeight="1">
      <c r="A104" s="2" t="s">
        <v>569</v>
      </c>
      <c r="B104" s="2" t="s">
        <v>570</v>
      </c>
      <c r="C104" s="2" t="s">
        <v>141</v>
      </c>
      <c r="D104" s="2" t="s">
        <v>141</v>
      </c>
      <c r="E104" s="2" t="s">
        <v>45</v>
      </c>
      <c r="F104" s="2" t="s">
        <v>46</v>
      </c>
      <c r="G104" s="2" t="s">
        <v>83</v>
      </c>
      <c r="H104" s="2" t="s">
        <v>78</v>
      </c>
      <c r="I104" s="2" t="s">
        <v>260</v>
      </c>
      <c r="J104" s="2" t="s">
        <v>84</v>
      </c>
      <c r="K104" s="2" t="s">
        <v>103</v>
      </c>
      <c r="L104" s="2" t="s">
        <v>85</v>
      </c>
      <c r="M104" s="2" t="s">
        <v>134</v>
      </c>
      <c r="N104" s="2" t="s">
        <v>104</v>
      </c>
      <c r="O104" s="2" t="s">
        <v>87</v>
      </c>
      <c r="P104" s="2" t="s">
        <v>151</v>
      </c>
      <c r="Q104" s="2" t="s">
        <v>88</v>
      </c>
      <c r="R104" s="2" t="s">
        <v>54</v>
      </c>
      <c r="S104" s="2" t="s">
        <v>85</v>
      </c>
      <c r="T104" s="2">
        <v>8</v>
      </c>
      <c r="U104" s="2" t="s">
        <v>87</v>
      </c>
      <c r="V104" s="2" t="s">
        <v>90</v>
      </c>
      <c r="W104" s="2" t="s">
        <v>117</v>
      </c>
      <c r="X104" s="2" t="s">
        <v>85</v>
      </c>
      <c r="Y104" s="2" t="s">
        <v>76</v>
      </c>
      <c r="Z104" s="2" t="s">
        <v>59</v>
      </c>
      <c r="AA104" s="2" t="s">
        <v>92</v>
      </c>
      <c r="AB104" s="2" t="s">
        <v>62</v>
      </c>
      <c r="AC104" s="2" t="s">
        <v>62</v>
      </c>
      <c r="AD104" s="2" t="s">
        <v>92</v>
      </c>
      <c r="AE104" s="2" t="s">
        <v>118</v>
      </c>
      <c r="AF104" s="2" t="s">
        <v>127</v>
      </c>
      <c r="AG104" s="2" t="s">
        <v>372</v>
      </c>
      <c r="AH104" s="2" t="s">
        <v>78</v>
      </c>
      <c r="AI104" s="2" t="s">
        <v>95</v>
      </c>
      <c r="AJ104" s="2">
        <v>10</v>
      </c>
      <c r="AK104" s="2" t="s">
        <v>142</v>
      </c>
      <c r="AL104" s="3" t="s">
        <v>96</v>
      </c>
      <c r="AM104" s="3" t="s">
        <v>571</v>
      </c>
      <c r="AN104" s="3" t="s">
        <v>96</v>
      </c>
    </row>
    <row r="105" spans="1:40" ht="15.9" customHeight="1">
      <c r="A105" s="2" t="s">
        <v>572</v>
      </c>
      <c r="B105" s="2" t="s">
        <v>570</v>
      </c>
      <c r="C105" s="2" t="s">
        <v>141</v>
      </c>
      <c r="D105" s="2" t="s">
        <v>141</v>
      </c>
      <c r="E105" s="2" t="s">
        <v>220</v>
      </c>
      <c r="F105" s="2" t="s">
        <v>46</v>
      </c>
      <c r="G105" s="2" t="s">
        <v>83</v>
      </c>
      <c r="H105" s="2" t="s">
        <v>260</v>
      </c>
      <c r="I105" s="2" t="s">
        <v>103</v>
      </c>
      <c r="J105" s="2" t="s">
        <v>84</v>
      </c>
      <c r="K105" s="2" t="s">
        <v>103</v>
      </c>
      <c r="L105" s="2" t="s">
        <v>85</v>
      </c>
      <c r="M105" s="2" t="s">
        <v>183</v>
      </c>
      <c r="N105" s="2" t="s">
        <v>104</v>
      </c>
      <c r="O105" s="2" t="s">
        <v>56</v>
      </c>
      <c r="P105" s="2" t="s">
        <v>116</v>
      </c>
      <c r="Q105" s="2" t="s">
        <v>88</v>
      </c>
      <c r="R105" s="2" t="s">
        <v>89</v>
      </c>
      <c r="S105" s="2" t="s">
        <v>85</v>
      </c>
      <c r="T105" s="2">
        <v>9</v>
      </c>
      <c r="U105" s="2" t="s">
        <v>56</v>
      </c>
      <c r="V105" s="2" t="s">
        <v>90</v>
      </c>
      <c r="W105" s="2" t="s">
        <v>117</v>
      </c>
      <c r="X105" s="2" t="s">
        <v>85</v>
      </c>
      <c r="Y105" s="2" t="s">
        <v>184</v>
      </c>
      <c r="Z105" s="2" t="s">
        <v>91</v>
      </c>
      <c r="AA105" s="2" t="s">
        <v>62</v>
      </c>
      <c r="AB105" s="2" t="s">
        <v>62</v>
      </c>
      <c r="AC105" s="2" t="s">
        <v>92</v>
      </c>
      <c r="AD105" s="2" t="s">
        <v>62</v>
      </c>
      <c r="AE105" s="2" t="s">
        <v>111</v>
      </c>
      <c r="AF105" s="2" t="s">
        <v>85</v>
      </c>
      <c r="AG105" s="2" t="s">
        <v>93</v>
      </c>
      <c r="AH105" s="2" t="s">
        <v>64</v>
      </c>
      <c r="AI105" s="2" t="s">
        <v>128</v>
      </c>
      <c r="AJ105" s="2">
        <v>9</v>
      </c>
      <c r="AK105" s="2" t="s">
        <v>142</v>
      </c>
      <c r="AL105" s="3" t="s">
        <v>573</v>
      </c>
      <c r="AM105" s="3" t="s">
        <v>574</v>
      </c>
      <c r="AN105" s="3" t="s">
        <v>575</v>
      </c>
    </row>
    <row r="106" spans="1:40" ht="15.9" customHeight="1">
      <c r="A106" s="2" t="s">
        <v>576</v>
      </c>
      <c r="B106" s="2" t="s">
        <v>570</v>
      </c>
      <c r="C106" s="2" t="s">
        <v>193</v>
      </c>
      <c r="D106" s="2" t="s">
        <v>193</v>
      </c>
      <c r="E106" s="2" t="s">
        <v>45</v>
      </c>
      <c r="F106" s="2" t="s">
        <v>46</v>
      </c>
      <c r="G106" s="2" t="s">
        <v>83</v>
      </c>
      <c r="H106" s="2" t="s">
        <v>49</v>
      </c>
      <c r="I106" s="2" t="s">
        <v>260</v>
      </c>
      <c r="J106" s="2" t="s">
        <v>78</v>
      </c>
      <c r="K106" s="2" t="s">
        <v>103</v>
      </c>
      <c r="L106" s="2" t="s">
        <v>85</v>
      </c>
      <c r="M106" s="2" t="s">
        <v>73</v>
      </c>
      <c r="N106" s="2" t="s">
        <v>125</v>
      </c>
      <c r="O106" s="2" t="s">
        <v>56</v>
      </c>
      <c r="P106" s="2" t="s">
        <v>151</v>
      </c>
      <c r="Q106" s="2" t="s">
        <v>88</v>
      </c>
      <c r="R106" s="2" t="s">
        <v>89</v>
      </c>
      <c r="S106" s="2" t="s">
        <v>85</v>
      </c>
      <c r="T106" s="2">
        <v>9</v>
      </c>
      <c r="U106" s="2" t="s">
        <v>52</v>
      </c>
      <c r="V106" s="2" t="s">
        <v>90</v>
      </c>
      <c r="W106" s="2" t="s">
        <v>108</v>
      </c>
      <c r="X106" s="2" t="s">
        <v>85</v>
      </c>
      <c r="Y106" s="2" t="s">
        <v>58</v>
      </c>
      <c r="Z106" s="2" t="s">
        <v>59</v>
      </c>
      <c r="AA106" s="2" t="s">
        <v>62</v>
      </c>
      <c r="AB106" s="2" t="s">
        <v>92</v>
      </c>
      <c r="AC106" s="2" t="s">
        <v>62</v>
      </c>
      <c r="AD106" s="2" t="s">
        <v>62</v>
      </c>
      <c r="AE106" s="2" t="s">
        <v>118</v>
      </c>
      <c r="AF106" s="2" t="s">
        <v>55</v>
      </c>
      <c r="AG106" s="2" t="s">
        <v>77</v>
      </c>
      <c r="AH106" s="2" t="s">
        <v>78</v>
      </c>
      <c r="AI106" s="2" t="s">
        <v>95</v>
      </c>
      <c r="AJ106" s="2">
        <v>7</v>
      </c>
      <c r="AK106" s="2" t="s">
        <v>119</v>
      </c>
      <c r="AL106" s="3" t="s">
        <v>577</v>
      </c>
      <c r="AM106" s="3" t="s">
        <v>578</v>
      </c>
      <c r="AN106" s="3" t="s">
        <v>579</v>
      </c>
    </row>
    <row r="107" spans="1:40" ht="15.9" customHeight="1">
      <c r="A107" s="2" t="s">
        <v>580</v>
      </c>
      <c r="B107" s="2" t="s">
        <v>570</v>
      </c>
      <c r="C107" s="2" t="s">
        <v>348</v>
      </c>
      <c r="D107" s="2" t="s">
        <v>348</v>
      </c>
      <c r="E107" s="2" t="s">
        <v>45</v>
      </c>
      <c r="F107" s="2" t="s">
        <v>169</v>
      </c>
      <c r="G107" s="2" t="s">
        <v>83</v>
      </c>
      <c r="H107" s="2" t="s">
        <v>260</v>
      </c>
      <c r="I107" s="2" t="s">
        <v>103</v>
      </c>
      <c r="J107" s="2" t="s">
        <v>371</v>
      </c>
      <c r="K107" s="2" t="s">
        <v>103</v>
      </c>
      <c r="L107" s="2" t="s">
        <v>55</v>
      </c>
      <c r="M107" s="2" t="s">
        <v>188</v>
      </c>
      <c r="N107" s="2" t="s">
        <v>150</v>
      </c>
      <c r="O107" s="2" t="s">
        <v>52</v>
      </c>
      <c r="P107" s="2" t="s">
        <v>116</v>
      </c>
      <c r="Q107" s="2" t="s">
        <v>88</v>
      </c>
      <c r="R107" s="2" t="s">
        <v>89</v>
      </c>
      <c r="S107" s="2" t="s">
        <v>85</v>
      </c>
      <c r="T107" s="2">
        <v>7</v>
      </c>
      <c r="U107" s="2" t="s">
        <v>105</v>
      </c>
      <c r="V107" s="2" t="s">
        <v>90</v>
      </c>
      <c r="W107" s="2" t="s">
        <v>117</v>
      </c>
      <c r="X107" s="2" t="s">
        <v>85</v>
      </c>
      <c r="Y107" s="2" t="s">
        <v>76</v>
      </c>
      <c r="Z107" s="2" t="s">
        <v>59</v>
      </c>
      <c r="AA107" s="2" t="s">
        <v>62</v>
      </c>
      <c r="AB107" s="2" t="s">
        <v>60</v>
      </c>
      <c r="AC107" s="2" t="s">
        <v>62</v>
      </c>
      <c r="AD107" s="2" t="s">
        <v>62</v>
      </c>
      <c r="AE107" s="2" t="s">
        <v>111</v>
      </c>
      <c r="AF107" s="2" t="s">
        <v>127</v>
      </c>
      <c r="AG107" s="2" t="s">
        <v>77</v>
      </c>
      <c r="AH107" s="2" t="s">
        <v>64</v>
      </c>
      <c r="AI107" s="2" t="s">
        <v>128</v>
      </c>
      <c r="AJ107" s="2">
        <v>5</v>
      </c>
      <c r="AK107" s="2" t="s">
        <v>136</v>
      </c>
      <c r="AL107" s="3" t="s">
        <v>581</v>
      </c>
      <c r="AM107" s="3" t="s">
        <v>239</v>
      </c>
      <c r="AN107" s="3" t="s">
        <v>80</v>
      </c>
    </row>
    <row r="108" spans="1:40" ht="15.9" customHeight="1">
      <c r="A108" s="2" t="s">
        <v>582</v>
      </c>
      <c r="B108" s="2" t="s">
        <v>570</v>
      </c>
      <c r="C108" s="2" t="s">
        <v>141</v>
      </c>
      <c r="D108" s="2" t="s">
        <v>141</v>
      </c>
      <c r="E108" s="2" t="s">
        <v>45</v>
      </c>
      <c r="F108" s="2" t="s">
        <v>46</v>
      </c>
      <c r="G108" s="2" t="s">
        <v>281</v>
      </c>
      <c r="H108" s="2" t="s">
        <v>72</v>
      </c>
      <c r="I108" s="2" t="s">
        <v>103</v>
      </c>
      <c r="J108" s="2" t="s">
        <v>48</v>
      </c>
      <c r="K108" s="2" t="s">
        <v>103</v>
      </c>
      <c r="L108" s="2" t="s">
        <v>85</v>
      </c>
      <c r="M108" s="2" t="s">
        <v>86</v>
      </c>
      <c r="N108" s="2" t="s">
        <v>104</v>
      </c>
      <c r="O108" s="2" t="s">
        <v>87</v>
      </c>
      <c r="P108" s="2" t="s">
        <v>116</v>
      </c>
      <c r="Q108" s="2" t="s">
        <v>88</v>
      </c>
      <c r="R108" s="2" t="s">
        <v>54</v>
      </c>
      <c r="S108" s="2" t="s">
        <v>85</v>
      </c>
      <c r="T108" s="2">
        <v>10</v>
      </c>
      <c r="U108" s="2" t="s">
        <v>56</v>
      </c>
      <c r="V108" s="2" t="s">
        <v>90</v>
      </c>
      <c r="W108" s="2" t="s">
        <v>117</v>
      </c>
      <c r="X108" s="2" t="s">
        <v>85</v>
      </c>
      <c r="Y108" s="2" t="s">
        <v>58</v>
      </c>
      <c r="Z108" s="2" t="s">
        <v>91</v>
      </c>
      <c r="AA108" s="2" t="s">
        <v>92</v>
      </c>
      <c r="AB108" s="2" t="s">
        <v>92</v>
      </c>
      <c r="AC108" s="2" t="s">
        <v>92</v>
      </c>
      <c r="AD108" s="2" t="s">
        <v>92</v>
      </c>
      <c r="AE108" s="2" t="s">
        <v>118</v>
      </c>
      <c r="AF108" s="2" t="s">
        <v>85</v>
      </c>
      <c r="AG108" s="2" t="s">
        <v>93</v>
      </c>
      <c r="AH108" s="2" t="s">
        <v>94</v>
      </c>
      <c r="AI108" s="2" t="s">
        <v>128</v>
      </c>
      <c r="AJ108" s="2">
        <v>10</v>
      </c>
      <c r="AK108" s="2" t="s">
        <v>142</v>
      </c>
      <c r="AL108" s="3" t="s">
        <v>583</v>
      </c>
      <c r="AM108" s="3" t="s">
        <v>584</v>
      </c>
      <c r="AN108" s="3" t="s">
        <v>585</v>
      </c>
    </row>
    <row r="109" spans="1:40" ht="15.9" customHeight="1">
      <c r="A109" s="2" t="s">
        <v>586</v>
      </c>
      <c r="B109" s="2" t="s">
        <v>570</v>
      </c>
      <c r="C109" s="2" t="s">
        <v>193</v>
      </c>
      <c r="D109" s="2" t="s">
        <v>141</v>
      </c>
      <c r="E109" s="2" t="s">
        <v>220</v>
      </c>
      <c r="F109" s="2" t="s">
        <v>169</v>
      </c>
      <c r="G109" s="2" t="s">
        <v>83</v>
      </c>
      <c r="H109" s="2" t="s">
        <v>49</v>
      </c>
      <c r="I109" s="2" t="s">
        <v>103</v>
      </c>
      <c r="J109" s="2" t="s">
        <v>48</v>
      </c>
      <c r="K109" s="2" t="s">
        <v>103</v>
      </c>
      <c r="L109" s="2" t="s">
        <v>85</v>
      </c>
      <c r="M109" s="2" t="s">
        <v>134</v>
      </c>
      <c r="N109" s="2" t="s">
        <v>78</v>
      </c>
      <c r="O109" s="2" t="s">
        <v>105</v>
      </c>
      <c r="P109" s="2" t="s">
        <v>116</v>
      </c>
      <c r="Q109" s="2" t="s">
        <v>88</v>
      </c>
      <c r="R109" s="2" t="s">
        <v>89</v>
      </c>
      <c r="S109" s="2" t="s">
        <v>85</v>
      </c>
      <c r="T109" s="2">
        <v>9</v>
      </c>
      <c r="U109" s="2" t="s">
        <v>56</v>
      </c>
      <c r="V109" s="2" t="s">
        <v>163</v>
      </c>
      <c r="W109" s="2" t="s">
        <v>108</v>
      </c>
      <c r="X109" s="2" t="s">
        <v>85</v>
      </c>
      <c r="Y109" s="2" t="s">
        <v>54</v>
      </c>
      <c r="Z109" s="2" t="s">
        <v>59</v>
      </c>
      <c r="AA109" s="2" t="s">
        <v>92</v>
      </c>
      <c r="AB109" s="2" t="s">
        <v>62</v>
      </c>
      <c r="AC109" s="2" t="s">
        <v>92</v>
      </c>
      <c r="AD109" s="2" t="s">
        <v>62</v>
      </c>
      <c r="AE109" s="2" t="s">
        <v>118</v>
      </c>
      <c r="AF109" s="2" t="s">
        <v>55</v>
      </c>
      <c r="AG109" s="2" t="s">
        <v>77</v>
      </c>
      <c r="AH109" s="2" t="s">
        <v>64</v>
      </c>
      <c r="AI109" s="2" t="s">
        <v>65</v>
      </c>
      <c r="AJ109" s="2">
        <v>7</v>
      </c>
      <c r="AK109" s="2" t="s">
        <v>119</v>
      </c>
      <c r="AL109" s="3" t="s">
        <v>587</v>
      </c>
      <c r="AM109" s="3" t="s">
        <v>588</v>
      </c>
      <c r="AN109" s="3" t="s">
        <v>589</v>
      </c>
    </row>
    <row r="110" spans="1:40" ht="15.9" customHeight="1">
      <c r="A110" s="2" t="s">
        <v>590</v>
      </c>
      <c r="B110" s="2" t="s">
        <v>591</v>
      </c>
      <c r="C110" s="2" t="s">
        <v>141</v>
      </c>
      <c r="D110" s="2" t="s">
        <v>141</v>
      </c>
      <c r="E110" s="2" t="s">
        <v>45</v>
      </c>
      <c r="F110" s="2" t="s">
        <v>169</v>
      </c>
      <c r="G110" s="2" t="s">
        <v>237</v>
      </c>
      <c r="H110" s="2" t="s">
        <v>49</v>
      </c>
      <c r="I110" s="2" t="s">
        <v>103</v>
      </c>
      <c r="J110" s="2" t="s">
        <v>49</v>
      </c>
      <c r="K110" s="2" t="s">
        <v>103</v>
      </c>
      <c r="L110" s="2" t="s">
        <v>50</v>
      </c>
      <c r="M110" s="2" t="s">
        <v>188</v>
      </c>
      <c r="N110" s="2" t="s">
        <v>148</v>
      </c>
      <c r="O110" s="2" t="s">
        <v>201</v>
      </c>
      <c r="P110" s="2" t="s">
        <v>151</v>
      </c>
      <c r="Q110" s="2" t="s">
        <v>88</v>
      </c>
      <c r="R110" s="2" t="s">
        <v>195</v>
      </c>
      <c r="S110" s="2" t="s">
        <v>449</v>
      </c>
      <c r="T110" s="2">
        <v>6</v>
      </c>
      <c r="U110" s="2" t="s">
        <v>56</v>
      </c>
      <c r="V110" s="2" t="s">
        <v>90</v>
      </c>
      <c r="W110" s="2" t="s">
        <v>108</v>
      </c>
      <c r="X110" s="2" t="s">
        <v>55</v>
      </c>
      <c r="Y110" s="2" t="s">
        <v>58</v>
      </c>
      <c r="Z110" s="2" t="s">
        <v>59</v>
      </c>
      <c r="AA110" s="2" t="s">
        <v>61</v>
      </c>
      <c r="AB110" s="2" t="s">
        <v>61</v>
      </c>
      <c r="AC110" s="2" t="s">
        <v>92</v>
      </c>
      <c r="AD110" s="2" t="s">
        <v>92</v>
      </c>
      <c r="AE110" s="2" t="s">
        <v>111</v>
      </c>
      <c r="AF110" s="2" t="s">
        <v>55</v>
      </c>
      <c r="AG110" s="2" t="s">
        <v>63</v>
      </c>
      <c r="AH110" s="2" t="s">
        <v>94</v>
      </c>
      <c r="AI110" s="2" t="s">
        <v>95</v>
      </c>
      <c r="AJ110" s="2">
        <v>4</v>
      </c>
      <c r="AK110" s="2" t="s">
        <v>119</v>
      </c>
      <c r="AL110" s="3" t="s">
        <v>592</v>
      </c>
      <c r="AM110" s="3" t="s">
        <v>239</v>
      </c>
      <c r="AN110" s="3" t="s">
        <v>593</v>
      </c>
    </row>
    <row r="111" spans="1:40" ht="15.9" customHeight="1">
      <c r="A111" s="2" t="s">
        <v>594</v>
      </c>
      <c r="B111" s="2" t="s">
        <v>591</v>
      </c>
      <c r="C111" s="2" t="s">
        <v>101</v>
      </c>
      <c r="D111" s="2" t="s">
        <v>101</v>
      </c>
      <c r="E111" s="2" t="s">
        <v>45</v>
      </c>
      <c r="F111" s="2" t="s">
        <v>169</v>
      </c>
      <c r="G111" s="2" t="s">
        <v>406</v>
      </c>
      <c r="H111" s="2" t="s">
        <v>260</v>
      </c>
      <c r="I111" s="2" t="s">
        <v>260</v>
      </c>
      <c r="J111" s="2" t="s">
        <v>48</v>
      </c>
      <c r="K111" s="2" t="s">
        <v>103</v>
      </c>
      <c r="L111" s="2" t="s">
        <v>85</v>
      </c>
      <c r="M111" s="2" t="s">
        <v>134</v>
      </c>
      <c r="N111" s="2" t="s">
        <v>104</v>
      </c>
      <c r="O111" s="2" t="s">
        <v>56</v>
      </c>
      <c r="P111" s="2" t="s">
        <v>116</v>
      </c>
      <c r="Q111" s="2" t="s">
        <v>88</v>
      </c>
      <c r="R111" s="2" t="s">
        <v>89</v>
      </c>
      <c r="S111" s="2" t="s">
        <v>85</v>
      </c>
      <c r="T111" s="2">
        <v>9</v>
      </c>
      <c r="U111" s="2" t="s">
        <v>56</v>
      </c>
      <c r="V111" s="2" t="s">
        <v>163</v>
      </c>
      <c r="W111" s="2" t="s">
        <v>108</v>
      </c>
      <c r="X111" s="2" t="s">
        <v>85</v>
      </c>
      <c r="Y111" s="2" t="s">
        <v>58</v>
      </c>
      <c r="Z111" s="2" t="s">
        <v>91</v>
      </c>
      <c r="AA111" s="2" t="s">
        <v>92</v>
      </c>
      <c r="AB111" s="2" t="s">
        <v>92</v>
      </c>
      <c r="AC111" s="2" t="s">
        <v>92</v>
      </c>
      <c r="AD111" s="2" t="s">
        <v>92</v>
      </c>
      <c r="AE111" s="2" t="s">
        <v>118</v>
      </c>
      <c r="AF111" s="2" t="s">
        <v>85</v>
      </c>
      <c r="AG111" s="2" t="s">
        <v>372</v>
      </c>
      <c r="AH111" s="2" t="s">
        <v>94</v>
      </c>
      <c r="AI111" s="2" t="s">
        <v>65</v>
      </c>
      <c r="AJ111" s="2">
        <v>10</v>
      </c>
      <c r="AK111" s="2" t="s">
        <v>142</v>
      </c>
      <c r="AL111" s="3" t="s">
        <v>595</v>
      </c>
      <c r="AM111" s="3" t="s">
        <v>596</v>
      </c>
      <c r="AN111" s="3" t="s">
        <v>80</v>
      </c>
    </row>
    <row r="112" spans="1:40" ht="15.9" customHeight="1">
      <c r="A112" s="2" t="s">
        <v>597</v>
      </c>
      <c r="B112" s="2" t="s">
        <v>591</v>
      </c>
      <c r="C112" s="2" t="s">
        <v>141</v>
      </c>
      <c r="D112" s="2" t="s">
        <v>141</v>
      </c>
      <c r="E112" s="2" t="s">
        <v>45</v>
      </c>
      <c r="F112" s="2" t="s">
        <v>46</v>
      </c>
      <c r="G112" s="2" t="s">
        <v>83</v>
      </c>
      <c r="H112" s="2" t="s">
        <v>260</v>
      </c>
      <c r="I112" s="2" t="s">
        <v>103</v>
      </c>
      <c r="J112" s="2" t="s">
        <v>48</v>
      </c>
      <c r="K112" s="2" t="s">
        <v>103</v>
      </c>
      <c r="L112" s="2" t="s">
        <v>85</v>
      </c>
      <c r="M112" s="2" t="s">
        <v>134</v>
      </c>
      <c r="N112" s="2" t="s">
        <v>104</v>
      </c>
      <c r="O112" s="2" t="s">
        <v>56</v>
      </c>
      <c r="P112" s="2" t="s">
        <v>106</v>
      </c>
      <c r="Q112" s="2" t="s">
        <v>88</v>
      </c>
      <c r="R112" s="2" t="s">
        <v>89</v>
      </c>
      <c r="S112" s="2" t="s">
        <v>85</v>
      </c>
      <c r="T112" s="2">
        <v>9</v>
      </c>
      <c r="U112" s="2" t="s">
        <v>56</v>
      </c>
      <c r="V112" s="2" t="s">
        <v>90</v>
      </c>
      <c r="W112" s="2" t="s">
        <v>117</v>
      </c>
      <c r="X112" s="2" t="s">
        <v>85</v>
      </c>
      <c r="Y112" s="2" t="s">
        <v>58</v>
      </c>
      <c r="Z112" s="2" t="s">
        <v>59</v>
      </c>
      <c r="AA112" s="2" t="s">
        <v>92</v>
      </c>
      <c r="AB112" s="2" t="s">
        <v>92</v>
      </c>
      <c r="AC112" s="2" t="s">
        <v>92</v>
      </c>
      <c r="AD112" s="2" t="s">
        <v>92</v>
      </c>
      <c r="AE112" s="2" t="s">
        <v>118</v>
      </c>
      <c r="AF112" s="2" t="s">
        <v>85</v>
      </c>
      <c r="AG112" s="2" t="s">
        <v>77</v>
      </c>
      <c r="AH112" s="2" t="s">
        <v>78</v>
      </c>
      <c r="AI112" s="2" t="s">
        <v>128</v>
      </c>
      <c r="AJ112" s="2">
        <v>8</v>
      </c>
      <c r="AK112" s="2" t="s">
        <v>119</v>
      </c>
      <c r="AL112" s="3" t="s">
        <v>598</v>
      </c>
      <c r="AM112" s="3" t="s">
        <v>599</v>
      </c>
      <c r="AN112" s="3" t="s">
        <v>600</v>
      </c>
    </row>
    <row r="113" spans="1:40" ht="15.9" customHeight="1">
      <c r="A113" s="2" t="s">
        <v>601</v>
      </c>
      <c r="B113" s="2" t="s">
        <v>602</v>
      </c>
      <c r="C113" s="2" t="s">
        <v>101</v>
      </c>
      <c r="D113" s="2" t="s">
        <v>101</v>
      </c>
      <c r="E113" s="2" t="s">
        <v>45</v>
      </c>
      <c r="F113" s="2" t="s">
        <v>169</v>
      </c>
      <c r="G113" s="2" t="s">
        <v>385</v>
      </c>
      <c r="H113" s="2" t="s">
        <v>260</v>
      </c>
      <c r="I113" s="2" t="s">
        <v>103</v>
      </c>
      <c r="J113" s="2" t="s">
        <v>84</v>
      </c>
      <c r="K113" s="2" t="s">
        <v>103</v>
      </c>
      <c r="L113" s="2" t="s">
        <v>85</v>
      </c>
      <c r="M113" s="2" t="s">
        <v>86</v>
      </c>
      <c r="N113" s="2" t="s">
        <v>104</v>
      </c>
      <c r="O113" s="2" t="s">
        <v>87</v>
      </c>
      <c r="P113" s="2" t="s">
        <v>116</v>
      </c>
      <c r="Q113" s="2" t="s">
        <v>88</v>
      </c>
      <c r="R113" s="2" t="s">
        <v>89</v>
      </c>
      <c r="S113" s="2" t="s">
        <v>85</v>
      </c>
      <c r="T113" s="2">
        <v>10</v>
      </c>
      <c r="U113" s="2" t="s">
        <v>87</v>
      </c>
      <c r="V113" s="2" t="s">
        <v>90</v>
      </c>
      <c r="W113" s="2" t="s">
        <v>108</v>
      </c>
      <c r="X113" s="2" t="s">
        <v>85</v>
      </c>
      <c r="Y113" s="2" t="s">
        <v>58</v>
      </c>
      <c r="Z113" s="2" t="s">
        <v>59</v>
      </c>
      <c r="AA113" s="2" t="s">
        <v>92</v>
      </c>
      <c r="AB113" s="2" t="s">
        <v>92</v>
      </c>
      <c r="AC113" s="2" t="s">
        <v>92</v>
      </c>
      <c r="AD113" s="2" t="s">
        <v>92</v>
      </c>
      <c r="AE113" s="2" t="s">
        <v>118</v>
      </c>
      <c r="AF113" s="2" t="s">
        <v>127</v>
      </c>
      <c r="AG113" s="2" t="s">
        <v>372</v>
      </c>
      <c r="AH113" s="2" t="s">
        <v>64</v>
      </c>
      <c r="AI113" s="2" t="s">
        <v>211</v>
      </c>
      <c r="AJ113" s="2">
        <v>10</v>
      </c>
      <c r="AK113" s="2" t="s">
        <v>142</v>
      </c>
      <c r="AL113" s="3" t="s">
        <v>603</v>
      </c>
      <c r="AM113" s="3" t="s">
        <v>604</v>
      </c>
      <c r="AN113" s="3" t="s">
        <v>605</v>
      </c>
    </row>
    <row r="114" spans="1:40" ht="15.9" customHeight="1">
      <c r="A114" s="2" t="s">
        <v>606</v>
      </c>
      <c r="B114" s="2" t="s">
        <v>602</v>
      </c>
      <c r="C114" s="2" t="s">
        <v>141</v>
      </c>
      <c r="D114" s="2" t="s">
        <v>44</v>
      </c>
      <c r="E114" s="2" t="s">
        <v>45</v>
      </c>
      <c r="F114" s="2" t="s">
        <v>46</v>
      </c>
      <c r="G114" s="2" t="s">
        <v>83</v>
      </c>
      <c r="H114" s="2" t="s">
        <v>84</v>
      </c>
      <c r="I114" s="2" t="s">
        <v>103</v>
      </c>
      <c r="J114" s="2" t="s">
        <v>48</v>
      </c>
      <c r="K114" s="2" t="s">
        <v>103</v>
      </c>
      <c r="L114" s="2" t="s">
        <v>85</v>
      </c>
      <c r="M114" s="2" t="s">
        <v>86</v>
      </c>
      <c r="N114" s="2" t="s">
        <v>125</v>
      </c>
      <c r="O114" s="2" t="s">
        <v>56</v>
      </c>
      <c r="P114" s="2" t="s">
        <v>116</v>
      </c>
      <c r="Q114" s="2" t="s">
        <v>88</v>
      </c>
      <c r="R114" s="2" t="s">
        <v>89</v>
      </c>
      <c r="S114" s="2" t="s">
        <v>85</v>
      </c>
      <c r="T114" s="2">
        <v>9</v>
      </c>
      <c r="U114" s="2" t="s">
        <v>56</v>
      </c>
      <c r="V114" s="2" t="s">
        <v>90</v>
      </c>
      <c r="W114" s="2" t="s">
        <v>108</v>
      </c>
      <c r="X114" s="2" t="s">
        <v>85</v>
      </c>
      <c r="Y114" s="2" t="s">
        <v>76</v>
      </c>
      <c r="Z114" s="2" t="s">
        <v>91</v>
      </c>
      <c r="AA114" s="2" t="s">
        <v>92</v>
      </c>
      <c r="AB114" s="2" t="s">
        <v>92</v>
      </c>
      <c r="AC114" s="2" t="s">
        <v>92</v>
      </c>
      <c r="AD114" s="2" t="s">
        <v>62</v>
      </c>
      <c r="AE114" s="2" t="s">
        <v>118</v>
      </c>
      <c r="AF114" s="2" t="s">
        <v>85</v>
      </c>
      <c r="AG114" s="2" t="s">
        <v>93</v>
      </c>
      <c r="AH114" s="2" t="s">
        <v>78</v>
      </c>
      <c r="AI114" s="2" t="s">
        <v>95</v>
      </c>
      <c r="AJ114" s="2">
        <v>9</v>
      </c>
      <c r="AK114" s="2" t="s">
        <v>119</v>
      </c>
      <c r="AL114" s="3" t="s">
        <v>607</v>
      </c>
      <c r="AM114" s="3" t="s">
        <v>608</v>
      </c>
      <c r="AN114" s="3" t="s">
        <v>609</v>
      </c>
    </row>
    <row r="115" spans="1:40" ht="15.9" customHeight="1">
      <c r="A115" s="2" t="s">
        <v>610</v>
      </c>
      <c r="B115" s="2" t="s">
        <v>602</v>
      </c>
      <c r="C115" s="2" t="s">
        <v>348</v>
      </c>
      <c r="D115" s="2" t="s">
        <v>348</v>
      </c>
      <c r="E115" s="2" t="s">
        <v>220</v>
      </c>
      <c r="F115" s="2" t="s">
        <v>46</v>
      </c>
      <c r="G115" s="2" t="s">
        <v>147</v>
      </c>
      <c r="H115" s="2" t="s">
        <v>49</v>
      </c>
      <c r="I115" s="2" t="s">
        <v>149</v>
      </c>
      <c r="J115" s="2" t="s">
        <v>148</v>
      </c>
      <c r="K115" s="2" t="s">
        <v>103</v>
      </c>
      <c r="L115" s="2" t="s">
        <v>55</v>
      </c>
      <c r="M115" s="2" t="s">
        <v>134</v>
      </c>
      <c r="N115" s="2" t="s">
        <v>125</v>
      </c>
      <c r="O115" s="2" t="s">
        <v>56</v>
      </c>
      <c r="P115" s="2" t="s">
        <v>116</v>
      </c>
      <c r="Q115" s="2" t="s">
        <v>88</v>
      </c>
      <c r="R115" s="2" t="s">
        <v>89</v>
      </c>
      <c r="S115" s="2" t="s">
        <v>55</v>
      </c>
      <c r="T115" s="2">
        <v>7</v>
      </c>
      <c r="U115" s="2" t="s">
        <v>56</v>
      </c>
      <c r="V115" s="2" t="s">
        <v>163</v>
      </c>
      <c r="W115" s="2" t="s">
        <v>108</v>
      </c>
      <c r="X115" s="2" t="s">
        <v>55</v>
      </c>
      <c r="Y115" s="2" t="s">
        <v>54</v>
      </c>
      <c r="Z115" s="2" t="s">
        <v>91</v>
      </c>
      <c r="AA115" s="2" t="s">
        <v>62</v>
      </c>
      <c r="AB115" s="2" t="s">
        <v>61</v>
      </c>
      <c r="AC115" s="2" t="s">
        <v>62</v>
      </c>
      <c r="AD115" s="2" t="s">
        <v>62</v>
      </c>
      <c r="AE115" s="2" t="s">
        <v>111</v>
      </c>
      <c r="AF115" s="2" t="s">
        <v>55</v>
      </c>
      <c r="AG115" s="2" t="s">
        <v>63</v>
      </c>
      <c r="AH115" s="2" t="s">
        <v>64</v>
      </c>
      <c r="AI115" s="2" t="s">
        <v>65</v>
      </c>
      <c r="AJ115" s="2">
        <v>6</v>
      </c>
      <c r="AK115" s="2" t="s">
        <v>119</v>
      </c>
      <c r="AL115" s="3" t="s">
        <v>611</v>
      </c>
      <c r="AM115" s="3" t="s">
        <v>612</v>
      </c>
      <c r="AN115" s="3" t="s">
        <v>613</v>
      </c>
    </row>
    <row r="116" spans="1:40" ht="15.9" customHeight="1">
      <c r="A116" s="2" t="s">
        <v>614</v>
      </c>
      <c r="B116" s="2" t="s">
        <v>602</v>
      </c>
      <c r="C116" s="2" t="s">
        <v>141</v>
      </c>
      <c r="D116" s="2" t="s">
        <v>141</v>
      </c>
      <c r="E116" s="2" t="s">
        <v>45</v>
      </c>
      <c r="F116" s="2" t="s">
        <v>46</v>
      </c>
      <c r="G116" s="2" t="s">
        <v>388</v>
      </c>
      <c r="H116" s="2" t="s">
        <v>260</v>
      </c>
      <c r="I116" s="2" t="s">
        <v>260</v>
      </c>
      <c r="J116" s="2" t="s">
        <v>48</v>
      </c>
      <c r="K116" s="2" t="s">
        <v>103</v>
      </c>
      <c r="L116" s="2" t="s">
        <v>85</v>
      </c>
      <c r="M116" s="2" t="s">
        <v>86</v>
      </c>
      <c r="N116" s="2" t="s">
        <v>115</v>
      </c>
      <c r="O116" s="2" t="s">
        <v>87</v>
      </c>
      <c r="P116" s="2" t="s">
        <v>116</v>
      </c>
      <c r="Q116" s="2" t="s">
        <v>88</v>
      </c>
      <c r="R116" s="2" t="s">
        <v>89</v>
      </c>
      <c r="S116" s="2" t="s">
        <v>85</v>
      </c>
      <c r="T116" s="2">
        <v>10</v>
      </c>
      <c r="U116" s="2" t="s">
        <v>56</v>
      </c>
      <c r="V116" s="2" t="s">
        <v>90</v>
      </c>
      <c r="W116" s="2" t="s">
        <v>108</v>
      </c>
      <c r="X116" s="2" t="s">
        <v>85</v>
      </c>
      <c r="Y116" s="2" t="s">
        <v>58</v>
      </c>
      <c r="Z116" s="2" t="s">
        <v>59</v>
      </c>
      <c r="AA116" s="2" t="s">
        <v>62</v>
      </c>
      <c r="AB116" s="2" t="s">
        <v>62</v>
      </c>
      <c r="AC116" s="2" t="s">
        <v>92</v>
      </c>
      <c r="AD116" s="2" t="s">
        <v>62</v>
      </c>
      <c r="AE116" s="2" t="s">
        <v>118</v>
      </c>
      <c r="AF116" s="2" t="s">
        <v>85</v>
      </c>
      <c r="AG116" s="2" t="s">
        <v>372</v>
      </c>
      <c r="AH116" s="2" t="s">
        <v>64</v>
      </c>
      <c r="AI116" s="2" t="s">
        <v>65</v>
      </c>
      <c r="AJ116" s="2">
        <v>8</v>
      </c>
      <c r="AK116" s="2" t="s">
        <v>119</v>
      </c>
      <c r="AL116" s="3" t="s">
        <v>615</v>
      </c>
      <c r="AM116" s="3" t="s">
        <v>616</v>
      </c>
      <c r="AN116" s="3" t="s">
        <v>617</v>
      </c>
    </row>
    <row r="117" spans="1:40" ht="15.9" customHeight="1">
      <c r="A117" s="2" t="s">
        <v>618</v>
      </c>
      <c r="B117" s="2" t="s">
        <v>602</v>
      </c>
      <c r="C117" s="2" t="s">
        <v>141</v>
      </c>
      <c r="D117" s="2" t="s">
        <v>44</v>
      </c>
      <c r="E117" s="2" t="s">
        <v>45</v>
      </c>
      <c r="F117" s="2" t="s">
        <v>169</v>
      </c>
      <c r="G117" s="2" t="s">
        <v>147</v>
      </c>
      <c r="H117" s="2" t="s">
        <v>48</v>
      </c>
      <c r="I117" s="2" t="s">
        <v>149</v>
      </c>
      <c r="J117" s="2" t="s">
        <v>48</v>
      </c>
      <c r="K117" s="2" t="s">
        <v>194</v>
      </c>
      <c r="L117" s="2" t="s">
        <v>55</v>
      </c>
      <c r="M117" s="2" t="s">
        <v>188</v>
      </c>
      <c r="N117" s="2" t="s">
        <v>125</v>
      </c>
      <c r="O117" s="2" t="s">
        <v>52</v>
      </c>
      <c r="P117" s="2" t="s">
        <v>151</v>
      </c>
      <c r="Q117" s="2" t="s">
        <v>107</v>
      </c>
      <c r="R117" s="2" t="s">
        <v>89</v>
      </c>
      <c r="S117" s="2" t="s">
        <v>85</v>
      </c>
      <c r="T117" s="2">
        <v>9</v>
      </c>
      <c r="U117" s="2" t="s">
        <v>56</v>
      </c>
      <c r="V117" s="2" t="s">
        <v>163</v>
      </c>
      <c r="W117" s="2" t="s">
        <v>108</v>
      </c>
      <c r="X117" s="2" t="s">
        <v>55</v>
      </c>
      <c r="Y117" s="2" t="s">
        <v>58</v>
      </c>
      <c r="Z117" s="2" t="s">
        <v>59</v>
      </c>
      <c r="AA117" s="2" t="s">
        <v>61</v>
      </c>
      <c r="AB117" s="2" t="s">
        <v>61</v>
      </c>
      <c r="AC117" s="2" t="s">
        <v>61</v>
      </c>
      <c r="AD117" s="2" t="s">
        <v>61</v>
      </c>
      <c r="AE117" s="2" t="s">
        <v>135</v>
      </c>
      <c r="AF117" s="2" t="s">
        <v>55</v>
      </c>
      <c r="AG117" s="2" t="s">
        <v>63</v>
      </c>
      <c r="AH117" s="2" t="s">
        <v>64</v>
      </c>
      <c r="AI117" s="2" t="s">
        <v>128</v>
      </c>
      <c r="AJ117" s="2">
        <v>10</v>
      </c>
      <c r="AK117" s="2" t="s">
        <v>136</v>
      </c>
      <c r="AL117" s="3" t="s">
        <v>619</v>
      </c>
      <c r="AM117" s="3" t="s">
        <v>620</v>
      </c>
      <c r="AN117" s="3" t="s">
        <v>621</v>
      </c>
    </row>
    <row r="118" spans="1:40" ht="15.9" customHeight="1">
      <c r="A118" s="2" t="s">
        <v>622</v>
      </c>
      <c r="B118" s="2" t="s">
        <v>602</v>
      </c>
      <c r="C118" s="2" t="s">
        <v>348</v>
      </c>
      <c r="D118" s="2" t="s">
        <v>193</v>
      </c>
      <c r="E118" s="2" t="s">
        <v>220</v>
      </c>
      <c r="F118" s="2" t="s">
        <v>169</v>
      </c>
      <c r="G118" s="2" t="s">
        <v>227</v>
      </c>
      <c r="H118" s="2" t="s">
        <v>84</v>
      </c>
      <c r="I118" s="2" t="s">
        <v>103</v>
      </c>
      <c r="J118" s="2" t="s">
        <v>84</v>
      </c>
      <c r="K118" s="2" t="s">
        <v>103</v>
      </c>
      <c r="L118" s="2" t="s">
        <v>85</v>
      </c>
      <c r="M118" s="2" t="s">
        <v>86</v>
      </c>
      <c r="N118" s="2" t="s">
        <v>104</v>
      </c>
      <c r="O118" s="2" t="s">
        <v>87</v>
      </c>
      <c r="P118" s="2" t="s">
        <v>116</v>
      </c>
      <c r="Q118" s="2" t="s">
        <v>88</v>
      </c>
      <c r="R118" s="2" t="s">
        <v>89</v>
      </c>
      <c r="S118" s="2" t="s">
        <v>85</v>
      </c>
      <c r="T118" s="2">
        <v>9</v>
      </c>
      <c r="U118" s="2" t="s">
        <v>56</v>
      </c>
      <c r="V118" s="2" t="s">
        <v>90</v>
      </c>
      <c r="W118" s="2" t="s">
        <v>117</v>
      </c>
      <c r="X118" s="2" t="s">
        <v>85</v>
      </c>
      <c r="Y118" s="2" t="s">
        <v>58</v>
      </c>
      <c r="Z118" s="2" t="s">
        <v>59</v>
      </c>
      <c r="AA118" s="2" t="s">
        <v>62</v>
      </c>
      <c r="AB118" s="2" t="s">
        <v>62</v>
      </c>
      <c r="AC118" s="2" t="s">
        <v>62</v>
      </c>
      <c r="AD118" s="2" t="s">
        <v>60</v>
      </c>
      <c r="AE118" s="2" t="s">
        <v>118</v>
      </c>
      <c r="AF118" s="2" t="s">
        <v>85</v>
      </c>
      <c r="AG118" s="2" t="s">
        <v>93</v>
      </c>
      <c r="AH118" s="2" t="s">
        <v>64</v>
      </c>
      <c r="AI118" s="2" t="s">
        <v>128</v>
      </c>
      <c r="AJ118" s="2">
        <v>8</v>
      </c>
      <c r="AK118" s="2" t="s">
        <v>119</v>
      </c>
      <c r="AL118" s="3" t="s">
        <v>623</v>
      </c>
      <c r="AM118" s="3" t="s">
        <v>624</v>
      </c>
      <c r="AN118" s="3" t="s">
        <v>625</v>
      </c>
    </row>
    <row r="119" spans="1:40" ht="15.9" customHeight="1">
      <c r="A119" s="2" t="s">
        <v>626</v>
      </c>
      <c r="B119" s="2" t="s">
        <v>602</v>
      </c>
      <c r="C119" s="2" t="s">
        <v>101</v>
      </c>
      <c r="D119" s="2" t="s">
        <v>101</v>
      </c>
      <c r="E119" s="2" t="s">
        <v>45</v>
      </c>
      <c r="F119" s="2" t="s">
        <v>169</v>
      </c>
      <c r="G119" s="2" t="s">
        <v>227</v>
      </c>
      <c r="H119" s="2" t="s">
        <v>84</v>
      </c>
      <c r="I119" s="2" t="s">
        <v>103</v>
      </c>
      <c r="J119" s="2" t="s">
        <v>371</v>
      </c>
      <c r="K119" s="2" t="s">
        <v>194</v>
      </c>
      <c r="L119" s="2" t="s">
        <v>55</v>
      </c>
      <c r="M119" s="2" t="s">
        <v>134</v>
      </c>
      <c r="N119" s="2" t="s">
        <v>104</v>
      </c>
      <c r="O119" s="2" t="s">
        <v>87</v>
      </c>
      <c r="P119" s="2" t="s">
        <v>106</v>
      </c>
      <c r="Q119" s="2" t="s">
        <v>53</v>
      </c>
      <c r="R119" s="2" t="s">
        <v>195</v>
      </c>
      <c r="S119" s="2" t="s">
        <v>85</v>
      </c>
      <c r="T119" s="2">
        <v>9</v>
      </c>
      <c r="U119" s="2" t="s">
        <v>56</v>
      </c>
      <c r="V119" s="2" t="s">
        <v>90</v>
      </c>
      <c r="W119" s="2" t="s">
        <v>108</v>
      </c>
      <c r="X119" s="2" t="s">
        <v>55</v>
      </c>
      <c r="Y119" s="2" t="s">
        <v>184</v>
      </c>
      <c r="Z119" s="2" t="s">
        <v>91</v>
      </c>
      <c r="AA119" s="2" t="s">
        <v>62</v>
      </c>
      <c r="AB119" s="2" t="s">
        <v>62</v>
      </c>
      <c r="AC119" s="2" t="s">
        <v>62</v>
      </c>
      <c r="AD119" s="2" t="s">
        <v>62</v>
      </c>
      <c r="AE119" s="2" t="s">
        <v>118</v>
      </c>
      <c r="AF119" s="2" t="s">
        <v>55</v>
      </c>
      <c r="AG119" s="2" t="s">
        <v>77</v>
      </c>
      <c r="AH119" s="2" t="s">
        <v>94</v>
      </c>
      <c r="AI119" s="2" t="s">
        <v>128</v>
      </c>
      <c r="AJ119" s="2">
        <v>6</v>
      </c>
      <c r="AK119" s="2" t="s">
        <v>119</v>
      </c>
      <c r="AL119" s="3" t="s">
        <v>627</v>
      </c>
      <c r="AM119" s="3" t="s">
        <v>628</v>
      </c>
      <c r="AN119" s="3" t="s">
        <v>629</v>
      </c>
    </row>
    <row r="120" spans="1:40" ht="15.9" customHeight="1">
      <c r="A120" s="2" t="s">
        <v>630</v>
      </c>
      <c r="B120" s="2" t="s">
        <v>602</v>
      </c>
      <c r="C120" s="2" t="s">
        <v>101</v>
      </c>
      <c r="D120" s="2" t="s">
        <v>101</v>
      </c>
      <c r="E120" s="2" t="s">
        <v>45</v>
      </c>
      <c r="F120" s="2" t="s">
        <v>46</v>
      </c>
      <c r="G120" s="2" t="s">
        <v>83</v>
      </c>
      <c r="H120" s="2" t="s">
        <v>72</v>
      </c>
      <c r="I120" s="2" t="s">
        <v>222</v>
      </c>
      <c r="J120" s="2" t="s">
        <v>72</v>
      </c>
      <c r="K120" s="2" t="s">
        <v>103</v>
      </c>
      <c r="L120" s="2" t="s">
        <v>55</v>
      </c>
      <c r="M120" s="2" t="s">
        <v>188</v>
      </c>
      <c r="N120" s="2" t="s">
        <v>125</v>
      </c>
      <c r="O120" s="2" t="s">
        <v>201</v>
      </c>
      <c r="P120" s="2" t="s">
        <v>116</v>
      </c>
      <c r="Q120" s="2" t="s">
        <v>88</v>
      </c>
      <c r="R120" s="2" t="s">
        <v>89</v>
      </c>
      <c r="S120" s="2" t="s">
        <v>85</v>
      </c>
      <c r="T120" s="2">
        <v>10</v>
      </c>
      <c r="U120" s="2" t="s">
        <v>56</v>
      </c>
      <c r="V120" s="2" t="s">
        <v>90</v>
      </c>
      <c r="W120" s="2" t="s">
        <v>108</v>
      </c>
      <c r="X120" s="2" t="s">
        <v>85</v>
      </c>
      <c r="Y120" s="2" t="s">
        <v>58</v>
      </c>
      <c r="Z120" s="2" t="s">
        <v>59</v>
      </c>
      <c r="AA120" s="2" t="s">
        <v>92</v>
      </c>
      <c r="AB120" s="2" t="s">
        <v>61</v>
      </c>
      <c r="AC120" s="2" t="s">
        <v>92</v>
      </c>
      <c r="AD120" s="2" t="s">
        <v>92</v>
      </c>
      <c r="AE120" s="2" t="s">
        <v>118</v>
      </c>
      <c r="AF120" s="2" t="s">
        <v>85</v>
      </c>
      <c r="AG120" s="2" t="s">
        <v>63</v>
      </c>
      <c r="AH120" s="2" t="s">
        <v>64</v>
      </c>
      <c r="AI120" s="2" t="s">
        <v>128</v>
      </c>
      <c r="AJ120" s="2">
        <v>10</v>
      </c>
      <c r="AK120" s="2" t="s">
        <v>136</v>
      </c>
      <c r="AL120" s="3" t="s">
        <v>631</v>
      </c>
      <c r="AM120" s="3" t="s">
        <v>632</v>
      </c>
      <c r="AN120" s="3" t="s">
        <v>633</v>
      </c>
    </row>
    <row r="121" spans="1:40" ht="15.9" customHeight="1">
      <c r="A121" s="2" t="s">
        <v>634</v>
      </c>
      <c r="B121" s="2" t="s">
        <v>602</v>
      </c>
      <c r="C121" s="2" t="s">
        <v>193</v>
      </c>
      <c r="D121" s="2" t="s">
        <v>141</v>
      </c>
      <c r="E121" s="2" t="s">
        <v>220</v>
      </c>
      <c r="F121" s="2" t="s">
        <v>169</v>
      </c>
      <c r="G121" s="2" t="s">
        <v>635</v>
      </c>
      <c r="H121" s="2" t="s">
        <v>260</v>
      </c>
      <c r="I121" s="2" t="s">
        <v>103</v>
      </c>
      <c r="J121" s="2" t="s">
        <v>371</v>
      </c>
      <c r="K121" s="2" t="s">
        <v>103</v>
      </c>
      <c r="L121" s="2" t="s">
        <v>85</v>
      </c>
      <c r="M121" s="2" t="s">
        <v>188</v>
      </c>
      <c r="N121" s="2" t="s">
        <v>150</v>
      </c>
      <c r="O121" s="2" t="s">
        <v>105</v>
      </c>
      <c r="P121" s="2" t="s">
        <v>151</v>
      </c>
      <c r="Q121" s="2" t="s">
        <v>53</v>
      </c>
      <c r="R121" s="2" t="s">
        <v>54</v>
      </c>
      <c r="S121" s="2" t="s">
        <v>55</v>
      </c>
      <c r="T121" s="2">
        <v>5</v>
      </c>
      <c r="U121" s="2" t="s">
        <v>56</v>
      </c>
      <c r="V121" s="2" t="s">
        <v>90</v>
      </c>
      <c r="W121" s="2" t="s">
        <v>108</v>
      </c>
      <c r="X121" s="2" t="s">
        <v>55</v>
      </c>
      <c r="Y121" s="2" t="s">
        <v>184</v>
      </c>
      <c r="Z121" s="2" t="s">
        <v>59</v>
      </c>
      <c r="AA121" s="2" t="s">
        <v>62</v>
      </c>
      <c r="AB121" s="2" t="s">
        <v>61</v>
      </c>
      <c r="AC121" s="2" t="s">
        <v>61</v>
      </c>
      <c r="AD121" s="2" t="s">
        <v>61</v>
      </c>
      <c r="AE121" s="2" t="s">
        <v>135</v>
      </c>
      <c r="AF121" s="2" t="s">
        <v>55</v>
      </c>
      <c r="AG121" s="2" t="s">
        <v>63</v>
      </c>
      <c r="AH121" s="2" t="s">
        <v>64</v>
      </c>
      <c r="AI121" s="2" t="s">
        <v>65</v>
      </c>
      <c r="AJ121" s="2">
        <v>5</v>
      </c>
      <c r="AK121" s="2" t="s">
        <v>136</v>
      </c>
      <c r="AL121" s="3" t="s">
        <v>636</v>
      </c>
      <c r="AM121" s="3" t="s">
        <v>637</v>
      </c>
      <c r="AN121" s="3" t="s">
        <v>638</v>
      </c>
    </row>
    <row r="122" spans="1:40" ht="15.9" customHeight="1">
      <c r="A122" s="2" t="s">
        <v>639</v>
      </c>
      <c r="B122" s="2" t="s">
        <v>602</v>
      </c>
      <c r="C122" s="2" t="s">
        <v>141</v>
      </c>
      <c r="D122" s="2" t="s">
        <v>141</v>
      </c>
      <c r="E122" s="2" t="s">
        <v>45</v>
      </c>
      <c r="F122" s="2" t="s">
        <v>169</v>
      </c>
      <c r="G122" s="2" t="s">
        <v>335</v>
      </c>
      <c r="H122" s="2" t="s">
        <v>260</v>
      </c>
      <c r="I122" s="2" t="s">
        <v>260</v>
      </c>
      <c r="J122" s="2" t="s">
        <v>48</v>
      </c>
      <c r="K122" s="2" t="s">
        <v>194</v>
      </c>
      <c r="L122" s="2" t="s">
        <v>55</v>
      </c>
      <c r="M122" s="2" t="s">
        <v>86</v>
      </c>
      <c r="N122" s="2" t="s">
        <v>104</v>
      </c>
      <c r="O122" s="2" t="s">
        <v>105</v>
      </c>
      <c r="P122" s="2" t="s">
        <v>116</v>
      </c>
      <c r="Q122" s="2" t="s">
        <v>88</v>
      </c>
      <c r="R122" s="2" t="s">
        <v>89</v>
      </c>
      <c r="S122" s="2" t="s">
        <v>85</v>
      </c>
      <c r="T122" s="2">
        <v>10</v>
      </c>
      <c r="U122" s="2" t="s">
        <v>56</v>
      </c>
      <c r="V122" s="2" t="s">
        <v>163</v>
      </c>
      <c r="W122" s="2" t="s">
        <v>108</v>
      </c>
      <c r="X122" s="2" t="s">
        <v>85</v>
      </c>
      <c r="Y122" s="2" t="s">
        <v>58</v>
      </c>
      <c r="Z122" s="2" t="s">
        <v>59</v>
      </c>
      <c r="AA122" s="2" t="s">
        <v>62</v>
      </c>
      <c r="AB122" s="2" t="s">
        <v>62</v>
      </c>
      <c r="AC122" s="2" t="s">
        <v>92</v>
      </c>
      <c r="AD122" s="2" t="s">
        <v>92</v>
      </c>
      <c r="AE122" s="2" t="s">
        <v>118</v>
      </c>
      <c r="AF122" s="2" t="s">
        <v>85</v>
      </c>
      <c r="AG122" s="2" t="s">
        <v>93</v>
      </c>
      <c r="AH122" s="2" t="s">
        <v>94</v>
      </c>
      <c r="AI122" s="2" t="s">
        <v>128</v>
      </c>
      <c r="AJ122" s="2">
        <v>9</v>
      </c>
      <c r="AK122" s="2" t="s">
        <v>142</v>
      </c>
      <c r="AL122" s="3" t="s">
        <v>640</v>
      </c>
      <c r="AM122" s="3" t="s">
        <v>641</v>
      </c>
      <c r="AN122" s="3" t="s">
        <v>642</v>
      </c>
    </row>
    <row r="123" spans="1:40" ht="15.9" customHeight="1">
      <c r="A123" s="2" t="s">
        <v>643</v>
      </c>
      <c r="B123" s="2" t="s">
        <v>602</v>
      </c>
      <c r="C123" s="2" t="s">
        <v>44</v>
      </c>
      <c r="D123" s="2" t="s">
        <v>44</v>
      </c>
      <c r="E123" s="2" t="s">
        <v>45</v>
      </c>
      <c r="F123" s="2" t="s">
        <v>169</v>
      </c>
      <c r="G123" s="2" t="s">
        <v>406</v>
      </c>
      <c r="H123" s="2" t="s">
        <v>260</v>
      </c>
      <c r="I123" s="2" t="s">
        <v>103</v>
      </c>
      <c r="J123" s="2" t="s">
        <v>84</v>
      </c>
      <c r="K123" s="2" t="s">
        <v>103</v>
      </c>
      <c r="L123" s="2" t="s">
        <v>85</v>
      </c>
      <c r="M123" s="2" t="s">
        <v>86</v>
      </c>
      <c r="N123" s="2" t="s">
        <v>104</v>
      </c>
      <c r="O123" s="2" t="s">
        <v>56</v>
      </c>
      <c r="P123" s="2" t="s">
        <v>116</v>
      </c>
      <c r="Q123" s="2" t="s">
        <v>88</v>
      </c>
      <c r="R123" s="2" t="s">
        <v>89</v>
      </c>
      <c r="S123" s="2" t="s">
        <v>85</v>
      </c>
      <c r="T123" s="2">
        <v>10</v>
      </c>
      <c r="U123" s="2" t="s">
        <v>52</v>
      </c>
      <c r="V123" s="2" t="s">
        <v>90</v>
      </c>
      <c r="W123" s="2" t="s">
        <v>117</v>
      </c>
      <c r="X123" s="2" t="s">
        <v>55</v>
      </c>
      <c r="Y123" s="2" t="s">
        <v>58</v>
      </c>
      <c r="Z123" s="2" t="s">
        <v>59</v>
      </c>
      <c r="AA123" s="2" t="s">
        <v>62</v>
      </c>
      <c r="AB123" s="2" t="s">
        <v>92</v>
      </c>
      <c r="AC123" s="2" t="s">
        <v>92</v>
      </c>
      <c r="AD123" s="2" t="s">
        <v>92</v>
      </c>
      <c r="AE123" s="2" t="s">
        <v>135</v>
      </c>
      <c r="AF123" s="2" t="s">
        <v>55</v>
      </c>
      <c r="AG123" s="2" t="s">
        <v>63</v>
      </c>
      <c r="AH123" s="2" t="s">
        <v>64</v>
      </c>
      <c r="AI123" s="2" t="s">
        <v>128</v>
      </c>
      <c r="AJ123" s="2">
        <v>7</v>
      </c>
      <c r="AK123" s="2" t="s">
        <v>119</v>
      </c>
      <c r="AL123" s="3" t="s">
        <v>644</v>
      </c>
      <c r="AM123" s="3" t="s">
        <v>645</v>
      </c>
      <c r="AN123" s="3" t="s">
        <v>646</v>
      </c>
    </row>
    <row r="124" spans="1:40" ht="15.9" customHeight="1">
      <c r="A124" s="2" t="s">
        <v>647</v>
      </c>
      <c r="B124" s="2" t="s">
        <v>602</v>
      </c>
      <c r="C124" s="2" t="s">
        <v>193</v>
      </c>
      <c r="D124" s="2" t="s">
        <v>193</v>
      </c>
      <c r="E124" s="2" t="s">
        <v>45</v>
      </c>
      <c r="F124" s="2" t="s">
        <v>169</v>
      </c>
      <c r="G124" s="2" t="s">
        <v>83</v>
      </c>
      <c r="H124" s="2" t="s">
        <v>48</v>
      </c>
      <c r="I124" s="2" t="s">
        <v>103</v>
      </c>
      <c r="J124" s="2" t="s">
        <v>48</v>
      </c>
      <c r="K124" s="2" t="s">
        <v>103</v>
      </c>
      <c r="L124" s="2" t="s">
        <v>85</v>
      </c>
      <c r="M124" s="2" t="s">
        <v>134</v>
      </c>
      <c r="N124" s="2" t="s">
        <v>125</v>
      </c>
      <c r="O124" s="2" t="s">
        <v>56</v>
      </c>
      <c r="P124" s="2" t="s">
        <v>116</v>
      </c>
      <c r="Q124" s="2" t="s">
        <v>88</v>
      </c>
      <c r="R124" s="2" t="s">
        <v>89</v>
      </c>
      <c r="S124" s="2" t="s">
        <v>85</v>
      </c>
      <c r="T124" s="2">
        <v>10</v>
      </c>
      <c r="U124" s="2" t="s">
        <v>56</v>
      </c>
      <c r="V124" s="2" t="s">
        <v>90</v>
      </c>
      <c r="W124" s="2" t="s">
        <v>117</v>
      </c>
      <c r="X124" s="2" t="s">
        <v>85</v>
      </c>
      <c r="Y124" s="2" t="s">
        <v>58</v>
      </c>
      <c r="Z124" s="2" t="s">
        <v>59</v>
      </c>
      <c r="AA124" s="2" t="s">
        <v>92</v>
      </c>
      <c r="AB124" s="2" t="s">
        <v>92</v>
      </c>
      <c r="AC124" s="2" t="s">
        <v>92</v>
      </c>
      <c r="AD124" s="2" t="s">
        <v>92</v>
      </c>
      <c r="AE124" s="2" t="s">
        <v>118</v>
      </c>
      <c r="AF124" s="2" t="s">
        <v>85</v>
      </c>
      <c r="AG124" s="2" t="s">
        <v>93</v>
      </c>
      <c r="AH124" s="2" t="s">
        <v>94</v>
      </c>
      <c r="AI124" s="2" t="s">
        <v>128</v>
      </c>
      <c r="AJ124" s="2">
        <v>10</v>
      </c>
      <c r="AK124" s="2" t="s">
        <v>142</v>
      </c>
      <c r="AL124" s="3" t="s">
        <v>648</v>
      </c>
      <c r="AM124" s="3" t="s">
        <v>649</v>
      </c>
      <c r="AN124" s="3" t="s">
        <v>650</v>
      </c>
    </row>
    <row r="125" spans="1:40" ht="15.9" customHeight="1">
      <c r="A125" s="2" t="s">
        <v>651</v>
      </c>
      <c r="B125" s="2" t="s">
        <v>602</v>
      </c>
      <c r="C125" s="2" t="s">
        <v>44</v>
      </c>
      <c r="D125" s="2" t="s">
        <v>44</v>
      </c>
      <c r="E125" s="2" t="s">
        <v>45</v>
      </c>
      <c r="F125" s="2" t="s">
        <v>46</v>
      </c>
      <c r="G125" s="2" t="s">
        <v>221</v>
      </c>
      <c r="H125" s="2" t="s">
        <v>78</v>
      </c>
      <c r="I125" s="2" t="s">
        <v>103</v>
      </c>
      <c r="J125" s="2" t="s">
        <v>72</v>
      </c>
      <c r="K125" s="2" t="s">
        <v>103</v>
      </c>
      <c r="L125" s="2" t="s">
        <v>85</v>
      </c>
      <c r="M125" s="2" t="s">
        <v>73</v>
      </c>
      <c r="N125" s="2" t="s">
        <v>125</v>
      </c>
      <c r="O125" s="2" t="s">
        <v>56</v>
      </c>
      <c r="P125" s="2" t="s">
        <v>106</v>
      </c>
      <c r="Q125" s="2" t="s">
        <v>74</v>
      </c>
      <c r="R125" s="2" t="s">
        <v>54</v>
      </c>
      <c r="S125" s="2" t="s">
        <v>85</v>
      </c>
      <c r="T125" s="2">
        <v>8</v>
      </c>
      <c r="U125" s="2" t="s">
        <v>56</v>
      </c>
      <c r="V125" s="2" t="s">
        <v>90</v>
      </c>
      <c r="W125" s="2" t="s">
        <v>108</v>
      </c>
      <c r="X125" s="2" t="s">
        <v>85</v>
      </c>
      <c r="Y125" s="2" t="s">
        <v>58</v>
      </c>
      <c r="Z125" s="2" t="s">
        <v>59</v>
      </c>
      <c r="AA125" s="2" t="s">
        <v>62</v>
      </c>
      <c r="AB125" s="2" t="s">
        <v>62</v>
      </c>
      <c r="AC125" s="2" t="s">
        <v>92</v>
      </c>
      <c r="AD125" s="2" t="s">
        <v>61</v>
      </c>
      <c r="AE125" s="2" t="s">
        <v>118</v>
      </c>
      <c r="AF125" s="2" t="s">
        <v>85</v>
      </c>
      <c r="AG125" s="2" t="s">
        <v>63</v>
      </c>
      <c r="AH125" s="2" t="s">
        <v>64</v>
      </c>
      <c r="AI125" s="2" t="s">
        <v>65</v>
      </c>
      <c r="AJ125" s="2">
        <v>9</v>
      </c>
      <c r="AK125" s="2" t="s">
        <v>119</v>
      </c>
      <c r="AL125" s="3" t="s">
        <v>394</v>
      </c>
      <c r="AM125" s="3" t="s">
        <v>652</v>
      </c>
      <c r="AN125" s="3" t="s">
        <v>653</v>
      </c>
    </row>
    <row r="126" spans="1:40" ht="15.9" customHeight="1">
      <c r="A126" s="2" t="s">
        <v>654</v>
      </c>
      <c r="B126" s="2" t="s">
        <v>602</v>
      </c>
      <c r="C126" s="2" t="s">
        <v>141</v>
      </c>
      <c r="D126" s="2" t="s">
        <v>44</v>
      </c>
      <c r="E126" s="2" t="s">
        <v>45</v>
      </c>
      <c r="F126" s="2" t="s">
        <v>46</v>
      </c>
      <c r="G126" s="2" t="s">
        <v>83</v>
      </c>
      <c r="H126" s="2" t="s">
        <v>260</v>
      </c>
      <c r="I126" s="2" t="s">
        <v>103</v>
      </c>
      <c r="J126" s="2" t="s">
        <v>84</v>
      </c>
      <c r="K126" s="2" t="s">
        <v>103</v>
      </c>
      <c r="L126" s="2" t="s">
        <v>85</v>
      </c>
      <c r="M126" s="2" t="s">
        <v>183</v>
      </c>
      <c r="N126" s="2" t="s">
        <v>115</v>
      </c>
      <c r="O126" s="2" t="s">
        <v>87</v>
      </c>
      <c r="P126" s="2" t="s">
        <v>116</v>
      </c>
      <c r="Q126" s="2" t="s">
        <v>88</v>
      </c>
      <c r="R126" s="2" t="s">
        <v>89</v>
      </c>
      <c r="S126" s="2" t="s">
        <v>85</v>
      </c>
      <c r="T126" s="2">
        <v>10</v>
      </c>
      <c r="U126" s="2" t="s">
        <v>87</v>
      </c>
      <c r="V126" s="2" t="s">
        <v>90</v>
      </c>
      <c r="W126" s="2" t="s">
        <v>117</v>
      </c>
      <c r="X126" s="2" t="s">
        <v>85</v>
      </c>
      <c r="Y126" s="2" t="s">
        <v>58</v>
      </c>
      <c r="Z126" s="2" t="s">
        <v>59</v>
      </c>
      <c r="AA126" s="2" t="s">
        <v>92</v>
      </c>
      <c r="AB126" s="2" t="s">
        <v>92</v>
      </c>
      <c r="AC126" s="2" t="s">
        <v>92</v>
      </c>
      <c r="AD126" s="2" t="s">
        <v>92</v>
      </c>
      <c r="AE126" s="2" t="s">
        <v>118</v>
      </c>
      <c r="AF126" s="2" t="s">
        <v>85</v>
      </c>
      <c r="AG126" s="2" t="s">
        <v>93</v>
      </c>
      <c r="AH126" s="2" t="s">
        <v>94</v>
      </c>
      <c r="AI126" s="2" t="s">
        <v>95</v>
      </c>
      <c r="AJ126" s="2">
        <v>9</v>
      </c>
      <c r="AK126" s="2" t="s">
        <v>119</v>
      </c>
      <c r="AL126" s="3" t="s">
        <v>655</v>
      </c>
      <c r="AM126" s="3" t="s">
        <v>656</v>
      </c>
      <c r="AN126" s="3" t="s">
        <v>657</v>
      </c>
    </row>
    <row r="127" spans="1:40" ht="15.9" customHeight="1">
      <c r="A127" s="2" t="s">
        <v>658</v>
      </c>
      <c r="B127" s="2" t="s">
        <v>602</v>
      </c>
      <c r="C127" s="2" t="s">
        <v>141</v>
      </c>
      <c r="D127" s="2" t="s">
        <v>141</v>
      </c>
      <c r="E127" s="2" t="s">
        <v>45</v>
      </c>
      <c r="F127" s="2" t="s">
        <v>169</v>
      </c>
      <c r="G127" s="2" t="s">
        <v>335</v>
      </c>
      <c r="H127" s="2" t="s">
        <v>78</v>
      </c>
      <c r="I127" s="2" t="s">
        <v>149</v>
      </c>
      <c r="J127" s="2" t="s">
        <v>78</v>
      </c>
      <c r="K127" s="2" t="s">
        <v>103</v>
      </c>
      <c r="L127" s="2" t="s">
        <v>85</v>
      </c>
      <c r="M127" s="2" t="s">
        <v>134</v>
      </c>
      <c r="N127" s="2" t="s">
        <v>115</v>
      </c>
      <c r="O127" s="2" t="s">
        <v>87</v>
      </c>
      <c r="P127" s="2" t="s">
        <v>116</v>
      </c>
      <c r="Q127" s="2" t="s">
        <v>88</v>
      </c>
      <c r="R127" s="2" t="s">
        <v>89</v>
      </c>
      <c r="S127" s="2" t="s">
        <v>85</v>
      </c>
      <c r="T127" s="2">
        <v>10</v>
      </c>
      <c r="U127" s="2" t="s">
        <v>87</v>
      </c>
      <c r="V127" s="2" t="s">
        <v>90</v>
      </c>
      <c r="W127" s="2" t="s">
        <v>117</v>
      </c>
      <c r="X127" s="2" t="s">
        <v>85</v>
      </c>
      <c r="Y127" s="2" t="s">
        <v>58</v>
      </c>
      <c r="Z127" s="2" t="s">
        <v>91</v>
      </c>
      <c r="AA127" s="2" t="s">
        <v>92</v>
      </c>
      <c r="AB127" s="2" t="s">
        <v>92</v>
      </c>
      <c r="AC127" s="2" t="s">
        <v>92</v>
      </c>
      <c r="AD127" s="2" t="s">
        <v>92</v>
      </c>
      <c r="AE127" s="2" t="s">
        <v>118</v>
      </c>
      <c r="AF127" s="2" t="s">
        <v>85</v>
      </c>
      <c r="AG127" s="2" t="s">
        <v>93</v>
      </c>
      <c r="AH127" s="2" t="s">
        <v>94</v>
      </c>
      <c r="AI127" s="2" t="s">
        <v>95</v>
      </c>
      <c r="AJ127" s="2">
        <v>10</v>
      </c>
      <c r="AK127" s="2" t="s">
        <v>142</v>
      </c>
      <c r="AL127" s="3" t="s">
        <v>659</v>
      </c>
      <c r="AM127" s="3" t="s">
        <v>660</v>
      </c>
      <c r="AN127" s="3" t="s">
        <v>661</v>
      </c>
    </row>
    <row r="128" spans="1:40" ht="15.9" customHeight="1">
      <c r="A128" s="2" t="s">
        <v>662</v>
      </c>
      <c r="B128" s="2" t="s">
        <v>602</v>
      </c>
      <c r="C128" s="2" t="s">
        <v>141</v>
      </c>
      <c r="D128" s="2" t="s">
        <v>141</v>
      </c>
      <c r="E128" s="2" t="s">
        <v>45</v>
      </c>
      <c r="F128" s="2" t="s">
        <v>169</v>
      </c>
      <c r="G128" s="2" t="s">
        <v>221</v>
      </c>
      <c r="H128" s="2" t="s">
        <v>260</v>
      </c>
      <c r="I128" s="2" t="s">
        <v>260</v>
      </c>
      <c r="J128" s="2" t="s">
        <v>78</v>
      </c>
      <c r="K128" s="2" t="s">
        <v>103</v>
      </c>
      <c r="L128" s="2" t="s">
        <v>85</v>
      </c>
      <c r="M128" s="2" t="s">
        <v>134</v>
      </c>
      <c r="N128" s="2" t="s">
        <v>104</v>
      </c>
      <c r="O128" s="2" t="s">
        <v>56</v>
      </c>
      <c r="P128" s="2" t="s">
        <v>116</v>
      </c>
      <c r="Q128" s="2" t="s">
        <v>88</v>
      </c>
      <c r="R128" s="2" t="s">
        <v>89</v>
      </c>
      <c r="S128" s="2" t="s">
        <v>85</v>
      </c>
      <c r="T128" s="2">
        <v>8</v>
      </c>
      <c r="U128" s="2" t="s">
        <v>56</v>
      </c>
      <c r="V128" s="2" t="s">
        <v>90</v>
      </c>
      <c r="W128" s="2" t="s">
        <v>117</v>
      </c>
      <c r="X128" s="2" t="s">
        <v>85</v>
      </c>
      <c r="Y128" s="2" t="s">
        <v>58</v>
      </c>
      <c r="Z128" s="2" t="s">
        <v>59</v>
      </c>
      <c r="AA128" s="2" t="s">
        <v>92</v>
      </c>
      <c r="AB128" s="2" t="s">
        <v>92</v>
      </c>
      <c r="AC128" s="2" t="s">
        <v>92</v>
      </c>
      <c r="AD128" s="2" t="s">
        <v>92</v>
      </c>
      <c r="AE128" s="2" t="s">
        <v>118</v>
      </c>
      <c r="AF128" s="2" t="s">
        <v>85</v>
      </c>
      <c r="AG128" s="2" t="s">
        <v>77</v>
      </c>
      <c r="AH128" s="2" t="s">
        <v>94</v>
      </c>
      <c r="AI128" s="2" t="s">
        <v>211</v>
      </c>
      <c r="AJ128" s="2">
        <v>9</v>
      </c>
      <c r="AK128" s="2" t="s">
        <v>112</v>
      </c>
      <c r="AL128" s="3" t="s">
        <v>663</v>
      </c>
      <c r="AM128" s="3" t="s">
        <v>664</v>
      </c>
      <c r="AN128" s="3" t="s">
        <v>665</v>
      </c>
    </row>
    <row r="129" spans="1:40" ht="15.9" customHeight="1">
      <c r="A129" s="2" t="s">
        <v>666</v>
      </c>
      <c r="B129" s="2" t="s">
        <v>602</v>
      </c>
      <c r="C129" s="2" t="s">
        <v>141</v>
      </c>
      <c r="D129" s="2" t="s">
        <v>141</v>
      </c>
      <c r="E129" s="2" t="s">
        <v>45</v>
      </c>
      <c r="F129" s="2" t="s">
        <v>46</v>
      </c>
      <c r="G129" s="2" t="s">
        <v>83</v>
      </c>
      <c r="H129" s="2" t="s">
        <v>260</v>
      </c>
      <c r="I129" s="2" t="s">
        <v>260</v>
      </c>
      <c r="J129" s="2" t="s">
        <v>72</v>
      </c>
      <c r="K129" s="2" t="s">
        <v>103</v>
      </c>
      <c r="L129" s="2" t="s">
        <v>85</v>
      </c>
      <c r="M129" s="2" t="s">
        <v>134</v>
      </c>
      <c r="N129" s="2" t="s">
        <v>104</v>
      </c>
      <c r="O129" s="2" t="s">
        <v>56</v>
      </c>
      <c r="P129" s="2" t="s">
        <v>116</v>
      </c>
      <c r="Q129" s="2" t="s">
        <v>88</v>
      </c>
      <c r="R129" s="2" t="s">
        <v>54</v>
      </c>
      <c r="S129" s="2" t="s">
        <v>55</v>
      </c>
      <c r="T129" s="2">
        <v>6</v>
      </c>
      <c r="U129" s="2" t="s">
        <v>56</v>
      </c>
      <c r="V129" s="2" t="s">
        <v>163</v>
      </c>
      <c r="W129" s="2" t="s">
        <v>108</v>
      </c>
      <c r="X129" s="2" t="s">
        <v>55</v>
      </c>
      <c r="Y129" s="2" t="s">
        <v>58</v>
      </c>
      <c r="Z129" s="2" t="s">
        <v>59</v>
      </c>
      <c r="AA129" s="2" t="s">
        <v>62</v>
      </c>
      <c r="AB129" s="2" t="s">
        <v>62</v>
      </c>
      <c r="AC129" s="2" t="s">
        <v>92</v>
      </c>
      <c r="AD129" s="2" t="s">
        <v>62</v>
      </c>
      <c r="AE129" s="2" t="s">
        <v>118</v>
      </c>
      <c r="AF129" s="2" t="s">
        <v>85</v>
      </c>
      <c r="AG129" s="2" t="s">
        <v>93</v>
      </c>
      <c r="AH129" s="2" t="s">
        <v>78</v>
      </c>
      <c r="AI129" s="2" t="s">
        <v>128</v>
      </c>
      <c r="AJ129" s="2">
        <v>9</v>
      </c>
      <c r="AK129" s="2" t="s">
        <v>119</v>
      </c>
      <c r="AL129" s="3" t="s">
        <v>667</v>
      </c>
      <c r="AM129" s="3" t="s">
        <v>668</v>
      </c>
      <c r="AN129" s="3" t="s">
        <v>669</v>
      </c>
    </row>
    <row r="130" spans="1:40" ht="15.9" customHeight="1">
      <c r="A130" s="2" t="s">
        <v>670</v>
      </c>
      <c r="B130" s="2" t="s">
        <v>602</v>
      </c>
      <c r="C130" s="2" t="s">
        <v>193</v>
      </c>
      <c r="D130" s="2" t="s">
        <v>193</v>
      </c>
      <c r="E130" s="2" t="s">
        <v>45</v>
      </c>
      <c r="F130" s="2" t="s">
        <v>46</v>
      </c>
      <c r="G130" s="2" t="s">
        <v>83</v>
      </c>
      <c r="H130" s="2" t="s">
        <v>49</v>
      </c>
      <c r="I130" s="2" t="s">
        <v>149</v>
      </c>
      <c r="J130" s="2" t="s">
        <v>49</v>
      </c>
      <c r="K130" s="2" t="s">
        <v>194</v>
      </c>
      <c r="L130" s="2" t="s">
        <v>85</v>
      </c>
      <c r="M130" s="2" t="s">
        <v>86</v>
      </c>
      <c r="N130" s="2" t="s">
        <v>125</v>
      </c>
      <c r="O130" s="2" t="s">
        <v>52</v>
      </c>
      <c r="P130" s="2" t="s">
        <v>116</v>
      </c>
      <c r="Q130" s="2" t="s">
        <v>88</v>
      </c>
      <c r="R130" s="2" t="s">
        <v>89</v>
      </c>
      <c r="S130" s="2" t="s">
        <v>85</v>
      </c>
      <c r="T130" s="2">
        <v>10</v>
      </c>
      <c r="U130" s="2" t="s">
        <v>105</v>
      </c>
      <c r="V130" s="2" t="s">
        <v>90</v>
      </c>
      <c r="W130" s="2" t="s">
        <v>117</v>
      </c>
      <c r="X130" s="2" t="s">
        <v>55</v>
      </c>
      <c r="Y130" s="2" t="s">
        <v>58</v>
      </c>
      <c r="Z130" s="2" t="s">
        <v>59</v>
      </c>
      <c r="AA130" s="2" t="s">
        <v>62</v>
      </c>
      <c r="AB130" s="2" t="s">
        <v>92</v>
      </c>
      <c r="AC130" s="2" t="s">
        <v>92</v>
      </c>
      <c r="AD130" s="2" t="s">
        <v>92</v>
      </c>
      <c r="AE130" s="2" t="s">
        <v>135</v>
      </c>
      <c r="AF130" s="2" t="s">
        <v>55</v>
      </c>
      <c r="AG130" s="2" t="s">
        <v>93</v>
      </c>
      <c r="AH130" s="2" t="s">
        <v>94</v>
      </c>
      <c r="AI130" s="2" t="s">
        <v>65</v>
      </c>
      <c r="AJ130" s="2">
        <v>6</v>
      </c>
      <c r="AK130" s="2" t="s">
        <v>142</v>
      </c>
      <c r="AL130" s="3" t="s">
        <v>671</v>
      </c>
      <c r="AM130" s="3" t="s">
        <v>672</v>
      </c>
      <c r="AN130" s="3" t="s">
        <v>673</v>
      </c>
    </row>
    <row r="131" spans="1:40" ht="15.9" customHeight="1">
      <c r="A131" s="2" t="s">
        <v>674</v>
      </c>
      <c r="B131" s="2" t="s">
        <v>602</v>
      </c>
      <c r="C131" s="2" t="s">
        <v>141</v>
      </c>
      <c r="D131" s="2" t="s">
        <v>141</v>
      </c>
      <c r="E131" s="2" t="s">
        <v>45</v>
      </c>
      <c r="F131" s="2" t="s">
        <v>46</v>
      </c>
      <c r="G131" s="2" t="s">
        <v>548</v>
      </c>
      <c r="H131" s="2" t="s">
        <v>84</v>
      </c>
      <c r="I131" s="2" t="s">
        <v>103</v>
      </c>
      <c r="J131" s="2" t="s">
        <v>84</v>
      </c>
      <c r="K131" s="2" t="s">
        <v>103</v>
      </c>
      <c r="L131" s="2" t="s">
        <v>85</v>
      </c>
      <c r="M131" s="2" t="s">
        <v>134</v>
      </c>
      <c r="N131" s="2" t="s">
        <v>115</v>
      </c>
      <c r="O131" s="2" t="s">
        <v>56</v>
      </c>
      <c r="P131" s="2" t="s">
        <v>116</v>
      </c>
      <c r="Q131" s="2" t="s">
        <v>88</v>
      </c>
      <c r="R131" s="2" t="s">
        <v>89</v>
      </c>
      <c r="S131" s="2" t="s">
        <v>85</v>
      </c>
      <c r="T131" s="2">
        <v>10</v>
      </c>
      <c r="U131" s="2" t="s">
        <v>56</v>
      </c>
      <c r="V131" s="2" t="s">
        <v>90</v>
      </c>
      <c r="W131" s="2" t="s">
        <v>108</v>
      </c>
      <c r="X131" s="2" t="s">
        <v>85</v>
      </c>
      <c r="Y131" s="2" t="s">
        <v>58</v>
      </c>
      <c r="Z131" s="2" t="s">
        <v>59</v>
      </c>
      <c r="AA131" s="2" t="s">
        <v>92</v>
      </c>
      <c r="AB131" s="2" t="s">
        <v>92</v>
      </c>
      <c r="AC131" s="2" t="s">
        <v>92</v>
      </c>
      <c r="AD131" s="2" t="s">
        <v>92</v>
      </c>
      <c r="AE131" s="2" t="s">
        <v>118</v>
      </c>
      <c r="AF131" s="2" t="s">
        <v>85</v>
      </c>
      <c r="AG131" s="2" t="s">
        <v>93</v>
      </c>
      <c r="AH131" s="2" t="s">
        <v>64</v>
      </c>
      <c r="AI131" s="2" t="s">
        <v>65</v>
      </c>
      <c r="AJ131" s="2">
        <v>9</v>
      </c>
      <c r="AK131" s="2" t="s">
        <v>142</v>
      </c>
      <c r="AL131" s="3" t="s">
        <v>675</v>
      </c>
      <c r="AM131" s="3" t="s">
        <v>676</v>
      </c>
      <c r="AN131" s="3" t="s">
        <v>677</v>
      </c>
    </row>
    <row r="132" spans="1:40" ht="15.9" customHeight="1">
      <c r="A132" s="2" t="s">
        <v>678</v>
      </c>
      <c r="B132" s="2" t="s">
        <v>602</v>
      </c>
      <c r="C132" s="2" t="s">
        <v>44</v>
      </c>
      <c r="D132" s="2" t="s">
        <v>101</v>
      </c>
      <c r="E132" s="2" t="s">
        <v>45</v>
      </c>
      <c r="F132" s="2" t="s">
        <v>169</v>
      </c>
      <c r="G132" s="2" t="s">
        <v>388</v>
      </c>
      <c r="H132" s="2" t="s">
        <v>78</v>
      </c>
      <c r="I132" s="2" t="s">
        <v>260</v>
      </c>
      <c r="J132" s="2" t="s">
        <v>148</v>
      </c>
      <c r="K132" s="2" t="s">
        <v>103</v>
      </c>
      <c r="L132" s="2" t="s">
        <v>85</v>
      </c>
      <c r="M132" s="2" t="s">
        <v>73</v>
      </c>
      <c r="N132" s="2" t="s">
        <v>78</v>
      </c>
      <c r="O132" s="2" t="s">
        <v>87</v>
      </c>
      <c r="P132" s="2" t="s">
        <v>106</v>
      </c>
      <c r="Q132" s="2" t="s">
        <v>88</v>
      </c>
      <c r="R132" s="2" t="s">
        <v>89</v>
      </c>
      <c r="S132" s="2" t="s">
        <v>85</v>
      </c>
      <c r="T132" s="2">
        <v>10</v>
      </c>
      <c r="U132" s="2" t="s">
        <v>56</v>
      </c>
      <c r="V132" s="2" t="s">
        <v>90</v>
      </c>
      <c r="W132" s="2" t="s">
        <v>170</v>
      </c>
      <c r="X132" s="2" t="s">
        <v>85</v>
      </c>
      <c r="Y132" s="2" t="s">
        <v>58</v>
      </c>
      <c r="Z132" s="2" t="s">
        <v>59</v>
      </c>
      <c r="AA132" s="2" t="s">
        <v>92</v>
      </c>
      <c r="AB132" s="2" t="s">
        <v>92</v>
      </c>
      <c r="AC132" s="2" t="s">
        <v>92</v>
      </c>
      <c r="AD132" s="2" t="s">
        <v>92</v>
      </c>
      <c r="AE132" s="2" t="s">
        <v>118</v>
      </c>
      <c r="AF132" s="2" t="s">
        <v>85</v>
      </c>
      <c r="AG132" s="2" t="s">
        <v>93</v>
      </c>
      <c r="AH132" s="2" t="s">
        <v>94</v>
      </c>
      <c r="AI132" s="2" t="s">
        <v>95</v>
      </c>
      <c r="AJ132" s="2">
        <v>10</v>
      </c>
      <c r="AK132" s="2" t="s">
        <v>142</v>
      </c>
      <c r="AL132" s="3" t="s">
        <v>679</v>
      </c>
      <c r="AM132" s="3" t="s">
        <v>680</v>
      </c>
      <c r="AN132" s="3" t="s">
        <v>681</v>
      </c>
    </row>
    <row r="133" spans="1:40" ht="15.9" customHeight="1">
      <c r="A133" s="2" t="s">
        <v>682</v>
      </c>
      <c r="B133" s="2" t="s">
        <v>602</v>
      </c>
      <c r="C133" s="2" t="s">
        <v>193</v>
      </c>
      <c r="D133" s="2" t="s">
        <v>193</v>
      </c>
      <c r="E133" s="2" t="s">
        <v>45</v>
      </c>
      <c r="F133" s="2" t="s">
        <v>438</v>
      </c>
      <c r="G133" s="2" t="s">
        <v>385</v>
      </c>
      <c r="H133" s="2" t="s">
        <v>148</v>
      </c>
      <c r="I133" s="2" t="s">
        <v>103</v>
      </c>
      <c r="J133" s="2" t="s">
        <v>48</v>
      </c>
      <c r="K133" s="2" t="s">
        <v>103</v>
      </c>
      <c r="L133" s="2" t="s">
        <v>85</v>
      </c>
      <c r="M133" s="2" t="s">
        <v>86</v>
      </c>
      <c r="N133" s="2" t="s">
        <v>104</v>
      </c>
      <c r="O133" s="2" t="s">
        <v>56</v>
      </c>
      <c r="P133" s="2" t="s">
        <v>116</v>
      </c>
      <c r="Q133" s="2" t="s">
        <v>88</v>
      </c>
      <c r="R133" s="2" t="s">
        <v>89</v>
      </c>
      <c r="S133" s="2" t="s">
        <v>75</v>
      </c>
      <c r="T133" s="2">
        <v>4</v>
      </c>
      <c r="U133" s="2" t="s">
        <v>56</v>
      </c>
      <c r="V133" s="2" t="s">
        <v>90</v>
      </c>
      <c r="W133" s="2" t="s">
        <v>108</v>
      </c>
      <c r="X133" s="2" t="s">
        <v>55</v>
      </c>
      <c r="Y133" s="2" t="s">
        <v>76</v>
      </c>
      <c r="Z133" s="2" t="s">
        <v>59</v>
      </c>
      <c r="AA133" s="2" t="s">
        <v>62</v>
      </c>
      <c r="AB133" s="2" t="s">
        <v>62</v>
      </c>
      <c r="AC133" s="2" t="s">
        <v>62</v>
      </c>
      <c r="AD133" s="2" t="s">
        <v>62</v>
      </c>
      <c r="AE133" s="2" t="s">
        <v>118</v>
      </c>
      <c r="AF133" s="2" t="s">
        <v>85</v>
      </c>
      <c r="AG133" s="2" t="s">
        <v>93</v>
      </c>
      <c r="AH133" s="2" t="s">
        <v>94</v>
      </c>
      <c r="AI133" s="2" t="s">
        <v>65</v>
      </c>
      <c r="AJ133" s="2">
        <v>8</v>
      </c>
      <c r="AK133" s="2" t="s">
        <v>142</v>
      </c>
      <c r="AL133" s="3" t="s">
        <v>683</v>
      </c>
      <c r="AM133" s="3" t="s">
        <v>684</v>
      </c>
      <c r="AN133" s="3" t="s">
        <v>685</v>
      </c>
    </row>
    <row r="134" spans="1:40" ht="15.9" customHeight="1">
      <c r="A134" s="2" t="s">
        <v>686</v>
      </c>
      <c r="B134" s="2" t="s">
        <v>602</v>
      </c>
      <c r="C134" s="2" t="s">
        <v>141</v>
      </c>
      <c r="D134" s="2" t="s">
        <v>44</v>
      </c>
      <c r="E134" s="2" t="s">
        <v>45</v>
      </c>
      <c r="F134" s="2" t="s">
        <v>46</v>
      </c>
      <c r="G134" s="2" t="s">
        <v>557</v>
      </c>
      <c r="H134" s="2" t="s">
        <v>260</v>
      </c>
      <c r="I134" s="2" t="s">
        <v>260</v>
      </c>
      <c r="J134" s="2" t="s">
        <v>72</v>
      </c>
      <c r="K134" s="2" t="s">
        <v>103</v>
      </c>
      <c r="L134" s="2" t="s">
        <v>85</v>
      </c>
      <c r="M134" s="2" t="s">
        <v>73</v>
      </c>
      <c r="N134" s="2" t="s">
        <v>104</v>
      </c>
      <c r="O134" s="2" t="s">
        <v>56</v>
      </c>
      <c r="P134" s="2" t="s">
        <v>116</v>
      </c>
      <c r="Q134" s="2" t="s">
        <v>88</v>
      </c>
      <c r="R134" s="2" t="s">
        <v>89</v>
      </c>
      <c r="S134" s="2" t="s">
        <v>85</v>
      </c>
      <c r="T134" s="2">
        <v>9</v>
      </c>
      <c r="U134" s="2" t="s">
        <v>56</v>
      </c>
      <c r="V134" s="2" t="s">
        <v>90</v>
      </c>
      <c r="W134" s="2" t="s">
        <v>117</v>
      </c>
      <c r="X134" s="2" t="s">
        <v>85</v>
      </c>
      <c r="Y134" s="2" t="s">
        <v>58</v>
      </c>
      <c r="Z134" s="2" t="s">
        <v>59</v>
      </c>
      <c r="AA134" s="2" t="s">
        <v>62</v>
      </c>
      <c r="AB134" s="2" t="s">
        <v>62</v>
      </c>
      <c r="AC134" s="2" t="s">
        <v>92</v>
      </c>
      <c r="AD134" s="2" t="s">
        <v>92</v>
      </c>
      <c r="AE134" s="2" t="s">
        <v>135</v>
      </c>
      <c r="AF134" s="2" t="s">
        <v>85</v>
      </c>
      <c r="AG134" s="2" t="s">
        <v>77</v>
      </c>
      <c r="AH134" s="2" t="s">
        <v>64</v>
      </c>
      <c r="AI134" s="2" t="s">
        <v>211</v>
      </c>
      <c r="AJ134" s="2">
        <v>8</v>
      </c>
      <c r="AK134" s="2" t="s">
        <v>119</v>
      </c>
      <c r="AL134" s="3" t="s">
        <v>687</v>
      </c>
      <c r="AM134" s="3" t="s">
        <v>688</v>
      </c>
      <c r="AN134" s="3" t="s">
        <v>689</v>
      </c>
    </row>
    <row r="135" spans="1:40" ht="15.9" customHeight="1">
      <c r="A135" s="2" t="s">
        <v>690</v>
      </c>
      <c r="B135" s="2" t="s">
        <v>602</v>
      </c>
      <c r="C135" s="2" t="s">
        <v>187</v>
      </c>
      <c r="D135" s="2" t="s">
        <v>691</v>
      </c>
      <c r="E135" s="2" t="s">
        <v>45</v>
      </c>
      <c r="F135" s="2" t="s">
        <v>46</v>
      </c>
      <c r="G135" s="2" t="s">
        <v>557</v>
      </c>
      <c r="H135" s="2" t="s">
        <v>49</v>
      </c>
      <c r="I135" s="2" t="s">
        <v>149</v>
      </c>
      <c r="J135" s="2" t="s">
        <v>49</v>
      </c>
      <c r="K135" s="2" t="s">
        <v>194</v>
      </c>
      <c r="L135" s="2" t="s">
        <v>85</v>
      </c>
      <c r="M135" s="2" t="s">
        <v>134</v>
      </c>
      <c r="N135" s="2" t="s">
        <v>104</v>
      </c>
      <c r="O135" s="2" t="s">
        <v>87</v>
      </c>
      <c r="P135" s="2" t="s">
        <v>116</v>
      </c>
      <c r="Q135" s="2" t="s">
        <v>88</v>
      </c>
      <c r="R135" s="2" t="s">
        <v>89</v>
      </c>
      <c r="S135" s="2" t="s">
        <v>85</v>
      </c>
      <c r="T135" s="2">
        <v>10</v>
      </c>
      <c r="U135" s="2" t="s">
        <v>87</v>
      </c>
      <c r="V135" s="2" t="s">
        <v>163</v>
      </c>
      <c r="W135" s="2" t="s">
        <v>108</v>
      </c>
      <c r="X135" s="2" t="s">
        <v>55</v>
      </c>
      <c r="Y135" s="2" t="s">
        <v>58</v>
      </c>
      <c r="Z135" s="2" t="s">
        <v>59</v>
      </c>
      <c r="AA135" s="2" t="s">
        <v>62</v>
      </c>
      <c r="AB135" s="2" t="s">
        <v>61</v>
      </c>
      <c r="AC135" s="2" t="s">
        <v>62</v>
      </c>
      <c r="AD135" s="2" t="s">
        <v>92</v>
      </c>
      <c r="AE135" s="2" t="s">
        <v>135</v>
      </c>
      <c r="AF135" s="2" t="s">
        <v>55</v>
      </c>
      <c r="AG135" s="2" t="s">
        <v>63</v>
      </c>
      <c r="AH135" s="2" t="s">
        <v>64</v>
      </c>
      <c r="AI135" s="2" t="s">
        <v>65</v>
      </c>
      <c r="AJ135" s="2">
        <v>7</v>
      </c>
      <c r="AK135" s="2" t="s">
        <v>136</v>
      </c>
      <c r="AL135" s="3" t="s">
        <v>692</v>
      </c>
      <c r="AM135" s="3" t="s">
        <v>693</v>
      </c>
      <c r="AN135" s="3" t="s">
        <v>694</v>
      </c>
    </row>
    <row r="136" spans="1:40" ht="15.9" customHeight="1">
      <c r="A136" s="2" t="s">
        <v>695</v>
      </c>
      <c r="B136" s="2" t="s">
        <v>602</v>
      </c>
      <c r="C136" s="2" t="s">
        <v>187</v>
      </c>
      <c r="D136" s="2" t="s">
        <v>187</v>
      </c>
      <c r="E136" s="2" t="s">
        <v>45</v>
      </c>
      <c r="F136" s="2" t="s">
        <v>438</v>
      </c>
      <c r="G136" s="2" t="s">
        <v>221</v>
      </c>
      <c r="H136" s="2" t="s">
        <v>84</v>
      </c>
      <c r="I136" s="2" t="s">
        <v>149</v>
      </c>
      <c r="J136" s="2" t="s">
        <v>48</v>
      </c>
      <c r="K136" s="2" t="s">
        <v>102</v>
      </c>
      <c r="L136" s="2" t="s">
        <v>55</v>
      </c>
      <c r="M136" s="2" t="s">
        <v>86</v>
      </c>
      <c r="N136" s="2" t="s">
        <v>104</v>
      </c>
      <c r="O136" s="2" t="s">
        <v>56</v>
      </c>
      <c r="P136" s="2" t="s">
        <v>151</v>
      </c>
      <c r="Q136" s="2" t="s">
        <v>88</v>
      </c>
      <c r="R136" s="2" t="s">
        <v>89</v>
      </c>
      <c r="S136" s="2" t="s">
        <v>85</v>
      </c>
      <c r="T136" s="2">
        <v>9</v>
      </c>
      <c r="U136" s="2" t="s">
        <v>56</v>
      </c>
      <c r="V136" s="2" t="s">
        <v>90</v>
      </c>
      <c r="W136" s="2" t="s">
        <v>117</v>
      </c>
      <c r="X136" s="2" t="s">
        <v>55</v>
      </c>
      <c r="Y136" s="2" t="s">
        <v>58</v>
      </c>
      <c r="Z136" s="2" t="s">
        <v>228</v>
      </c>
      <c r="AA136" s="2" t="s">
        <v>62</v>
      </c>
      <c r="AB136" s="2" t="s">
        <v>62</v>
      </c>
      <c r="AC136" s="2" t="s">
        <v>62</v>
      </c>
      <c r="AD136" s="2" t="s">
        <v>92</v>
      </c>
      <c r="AE136" s="2" t="s">
        <v>118</v>
      </c>
      <c r="AF136" s="2" t="s">
        <v>55</v>
      </c>
      <c r="AG136" s="2" t="s">
        <v>63</v>
      </c>
      <c r="AH136" s="2" t="s">
        <v>94</v>
      </c>
      <c r="AI136" s="2" t="s">
        <v>128</v>
      </c>
      <c r="AJ136" s="2">
        <v>6</v>
      </c>
      <c r="AK136" s="2" t="s">
        <v>152</v>
      </c>
      <c r="AL136" s="3" t="s">
        <v>696</v>
      </c>
      <c r="AM136" s="3" t="s">
        <v>697</v>
      </c>
      <c r="AN136" s="3" t="s">
        <v>698</v>
      </c>
    </row>
    <row r="137" spans="1:40" ht="15.9" customHeight="1">
      <c r="A137" s="2" t="s">
        <v>699</v>
      </c>
      <c r="B137" s="2" t="s">
        <v>602</v>
      </c>
      <c r="C137" s="2" t="s">
        <v>44</v>
      </c>
      <c r="D137" s="2" t="s">
        <v>101</v>
      </c>
      <c r="E137" s="2" t="s">
        <v>45</v>
      </c>
      <c r="F137" s="2" t="s">
        <v>46</v>
      </c>
      <c r="G137" s="2" t="s">
        <v>406</v>
      </c>
      <c r="H137" s="2" t="s">
        <v>260</v>
      </c>
      <c r="I137" s="2" t="s">
        <v>103</v>
      </c>
      <c r="J137" s="2" t="s">
        <v>49</v>
      </c>
      <c r="K137" s="2" t="s">
        <v>103</v>
      </c>
      <c r="L137" s="2" t="s">
        <v>85</v>
      </c>
      <c r="M137" s="2" t="s">
        <v>86</v>
      </c>
      <c r="N137" s="2" t="s">
        <v>125</v>
      </c>
      <c r="O137" s="2" t="s">
        <v>56</v>
      </c>
      <c r="P137" s="2" t="s">
        <v>116</v>
      </c>
      <c r="Q137" s="2" t="s">
        <v>88</v>
      </c>
      <c r="R137" s="2" t="s">
        <v>89</v>
      </c>
      <c r="S137" s="2" t="s">
        <v>85</v>
      </c>
      <c r="T137" s="2">
        <v>9</v>
      </c>
      <c r="U137" s="2" t="s">
        <v>105</v>
      </c>
      <c r="V137" s="2" t="s">
        <v>90</v>
      </c>
      <c r="W137" s="2" t="s">
        <v>117</v>
      </c>
      <c r="X137" s="2" t="s">
        <v>85</v>
      </c>
      <c r="Y137" s="2" t="s">
        <v>58</v>
      </c>
      <c r="Z137" s="2" t="s">
        <v>91</v>
      </c>
      <c r="AA137" s="2" t="s">
        <v>92</v>
      </c>
      <c r="AB137" s="2" t="s">
        <v>92</v>
      </c>
      <c r="AC137" s="2" t="s">
        <v>92</v>
      </c>
      <c r="AD137" s="2" t="s">
        <v>92</v>
      </c>
      <c r="AE137" s="2" t="s">
        <v>118</v>
      </c>
      <c r="AF137" s="2" t="s">
        <v>85</v>
      </c>
      <c r="AG137" s="2" t="s">
        <v>93</v>
      </c>
      <c r="AH137" s="2" t="s">
        <v>64</v>
      </c>
      <c r="AI137" s="2" t="s">
        <v>95</v>
      </c>
      <c r="AJ137" s="2">
        <v>8</v>
      </c>
      <c r="AK137" s="2" t="s">
        <v>119</v>
      </c>
      <c r="AL137" s="3" t="s">
        <v>700</v>
      </c>
      <c r="AM137" s="3" t="s">
        <v>701</v>
      </c>
      <c r="AN137" s="3" t="s">
        <v>702</v>
      </c>
    </row>
    <row r="138" spans="1:40" ht="15.9" customHeight="1">
      <c r="A138" s="2" t="s">
        <v>703</v>
      </c>
      <c r="B138" s="2" t="s">
        <v>602</v>
      </c>
      <c r="C138" s="2" t="s">
        <v>44</v>
      </c>
      <c r="D138" s="2" t="s">
        <v>44</v>
      </c>
      <c r="E138" s="2" t="s">
        <v>45</v>
      </c>
      <c r="F138" s="2" t="s">
        <v>46</v>
      </c>
      <c r="G138" s="2" t="s">
        <v>70</v>
      </c>
      <c r="H138" s="2" t="s">
        <v>84</v>
      </c>
      <c r="I138" s="2" t="s">
        <v>103</v>
      </c>
      <c r="J138" s="2" t="s">
        <v>148</v>
      </c>
      <c r="K138" s="2" t="s">
        <v>103</v>
      </c>
      <c r="L138" s="2" t="s">
        <v>85</v>
      </c>
      <c r="M138" s="2" t="s">
        <v>183</v>
      </c>
      <c r="N138" s="2" t="s">
        <v>125</v>
      </c>
      <c r="O138" s="2" t="s">
        <v>52</v>
      </c>
      <c r="P138" s="2" t="s">
        <v>116</v>
      </c>
      <c r="Q138" s="2" t="s">
        <v>88</v>
      </c>
      <c r="R138" s="2" t="s">
        <v>89</v>
      </c>
      <c r="S138" s="2" t="s">
        <v>85</v>
      </c>
      <c r="T138" s="2">
        <v>10</v>
      </c>
      <c r="U138" s="2" t="s">
        <v>56</v>
      </c>
      <c r="V138" s="2" t="s">
        <v>90</v>
      </c>
      <c r="W138" s="2" t="s">
        <v>117</v>
      </c>
      <c r="X138" s="2" t="s">
        <v>85</v>
      </c>
      <c r="Y138" s="2" t="s">
        <v>58</v>
      </c>
      <c r="Z138" s="2" t="s">
        <v>59</v>
      </c>
      <c r="AA138" s="2" t="s">
        <v>92</v>
      </c>
      <c r="AB138" s="2" t="s">
        <v>92</v>
      </c>
      <c r="AC138" s="2" t="s">
        <v>92</v>
      </c>
      <c r="AD138" s="2" t="s">
        <v>92</v>
      </c>
      <c r="AE138" s="2" t="s">
        <v>118</v>
      </c>
      <c r="AF138" s="2" t="s">
        <v>85</v>
      </c>
      <c r="AG138" s="2" t="s">
        <v>93</v>
      </c>
      <c r="AH138" s="2" t="s">
        <v>64</v>
      </c>
      <c r="AI138" s="2" t="s">
        <v>65</v>
      </c>
      <c r="AJ138" s="2">
        <v>6</v>
      </c>
      <c r="AK138" s="2" t="s">
        <v>142</v>
      </c>
      <c r="AL138" s="3" t="s">
        <v>704</v>
      </c>
      <c r="AM138" s="3" t="s">
        <v>705</v>
      </c>
      <c r="AN138" s="3" t="s">
        <v>706</v>
      </c>
    </row>
    <row r="139" spans="1:40" ht="15.9" customHeight="1">
      <c r="A139" s="2" t="s">
        <v>707</v>
      </c>
      <c r="B139" s="2" t="s">
        <v>602</v>
      </c>
      <c r="C139" s="2" t="s">
        <v>193</v>
      </c>
      <c r="D139" s="2" t="s">
        <v>141</v>
      </c>
      <c r="E139" s="2" t="s">
        <v>45</v>
      </c>
      <c r="F139" s="2" t="s">
        <v>169</v>
      </c>
      <c r="G139" s="2" t="s">
        <v>370</v>
      </c>
      <c r="H139" s="2" t="s">
        <v>78</v>
      </c>
      <c r="I139" s="2" t="s">
        <v>103</v>
      </c>
      <c r="J139" s="2" t="s">
        <v>371</v>
      </c>
      <c r="K139" s="2" t="s">
        <v>103</v>
      </c>
      <c r="L139" s="2" t="s">
        <v>85</v>
      </c>
      <c r="M139" s="2" t="s">
        <v>86</v>
      </c>
      <c r="N139" s="2" t="s">
        <v>150</v>
      </c>
      <c r="O139" s="2" t="s">
        <v>52</v>
      </c>
      <c r="P139" s="2" t="s">
        <v>116</v>
      </c>
      <c r="Q139" s="2" t="s">
        <v>88</v>
      </c>
      <c r="R139" s="2" t="s">
        <v>89</v>
      </c>
      <c r="S139" s="2" t="s">
        <v>85</v>
      </c>
      <c r="T139" s="2">
        <v>10</v>
      </c>
      <c r="U139" s="2" t="s">
        <v>52</v>
      </c>
      <c r="V139" s="2" t="s">
        <v>90</v>
      </c>
      <c r="W139" s="2" t="s">
        <v>108</v>
      </c>
      <c r="X139" s="2" t="s">
        <v>85</v>
      </c>
      <c r="Y139" s="2" t="s">
        <v>58</v>
      </c>
      <c r="Z139" s="2" t="s">
        <v>59</v>
      </c>
      <c r="AA139" s="2" t="s">
        <v>92</v>
      </c>
      <c r="AB139" s="2" t="s">
        <v>62</v>
      </c>
      <c r="AC139" s="2" t="s">
        <v>92</v>
      </c>
      <c r="AD139" s="2" t="s">
        <v>92</v>
      </c>
      <c r="AE139" s="2" t="s">
        <v>118</v>
      </c>
      <c r="AF139" s="2" t="s">
        <v>85</v>
      </c>
      <c r="AG139" s="2" t="s">
        <v>63</v>
      </c>
      <c r="AH139" s="2" t="s">
        <v>64</v>
      </c>
      <c r="AI139" s="2" t="s">
        <v>128</v>
      </c>
      <c r="AJ139" s="2">
        <v>10</v>
      </c>
      <c r="AK139" s="2" t="s">
        <v>136</v>
      </c>
      <c r="AL139" s="3" t="s">
        <v>708</v>
      </c>
      <c r="AM139" s="3" t="s">
        <v>709</v>
      </c>
      <c r="AN139" s="3" t="s">
        <v>710</v>
      </c>
    </row>
    <row r="140" spans="1:40" ht="15.9" customHeight="1">
      <c r="A140" s="2" t="s">
        <v>711</v>
      </c>
      <c r="B140" s="2" t="s">
        <v>602</v>
      </c>
      <c r="C140" s="2" t="s">
        <v>193</v>
      </c>
      <c r="D140" s="2" t="s">
        <v>193</v>
      </c>
      <c r="E140" s="2" t="s">
        <v>220</v>
      </c>
      <c r="F140" s="2" t="s">
        <v>169</v>
      </c>
      <c r="G140" s="2" t="s">
        <v>335</v>
      </c>
      <c r="H140" s="2" t="s">
        <v>72</v>
      </c>
      <c r="I140" s="2" t="s">
        <v>103</v>
      </c>
      <c r="J140" s="2" t="s">
        <v>371</v>
      </c>
      <c r="K140" s="2" t="s">
        <v>371</v>
      </c>
      <c r="L140" s="2" t="s">
        <v>50</v>
      </c>
      <c r="M140" s="2" t="s">
        <v>188</v>
      </c>
      <c r="N140" s="2" t="s">
        <v>150</v>
      </c>
      <c r="O140" s="2" t="s">
        <v>52</v>
      </c>
      <c r="P140" s="2" t="s">
        <v>151</v>
      </c>
      <c r="Q140" s="2" t="s">
        <v>88</v>
      </c>
      <c r="R140" s="2" t="s">
        <v>54</v>
      </c>
      <c r="S140" s="2" t="s">
        <v>85</v>
      </c>
      <c r="T140" s="2">
        <v>5</v>
      </c>
      <c r="U140" s="2" t="s">
        <v>52</v>
      </c>
      <c r="V140" s="2" t="s">
        <v>163</v>
      </c>
      <c r="W140" s="2" t="s">
        <v>108</v>
      </c>
      <c r="X140" s="2" t="s">
        <v>55</v>
      </c>
      <c r="Y140" s="2" t="s">
        <v>184</v>
      </c>
      <c r="Z140" s="2" t="s">
        <v>59</v>
      </c>
      <c r="AA140" s="2" t="s">
        <v>62</v>
      </c>
      <c r="AB140" s="2" t="s">
        <v>61</v>
      </c>
      <c r="AC140" s="2" t="s">
        <v>61</v>
      </c>
      <c r="AD140" s="2" t="s">
        <v>92</v>
      </c>
      <c r="AE140" s="2" t="s">
        <v>135</v>
      </c>
      <c r="AF140" s="2" t="s">
        <v>55</v>
      </c>
      <c r="AG140" s="2" t="s">
        <v>77</v>
      </c>
      <c r="AH140" s="2" t="s">
        <v>64</v>
      </c>
      <c r="AI140" s="2" t="s">
        <v>128</v>
      </c>
      <c r="AJ140" s="2">
        <v>4</v>
      </c>
      <c r="AK140" s="2" t="s">
        <v>136</v>
      </c>
      <c r="AL140" s="3" t="s">
        <v>712</v>
      </c>
      <c r="AM140" s="3" t="s">
        <v>713</v>
      </c>
      <c r="AN140" s="3" t="s">
        <v>714</v>
      </c>
    </row>
    <row r="141" spans="1:40" ht="15.9" customHeight="1">
      <c r="A141" s="2" t="s">
        <v>715</v>
      </c>
      <c r="B141" s="2" t="s">
        <v>602</v>
      </c>
      <c r="C141" s="2" t="s">
        <v>141</v>
      </c>
      <c r="D141" s="2" t="s">
        <v>44</v>
      </c>
      <c r="E141" s="2" t="s">
        <v>45</v>
      </c>
      <c r="F141" s="2" t="s">
        <v>46</v>
      </c>
      <c r="G141" s="2" t="s">
        <v>716</v>
      </c>
      <c r="H141" s="2" t="s">
        <v>48</v>
      </c>
      <c r="I141" s="2" t="s">
        <v>103</v>
      </c>
      <c r="J141" s="2" t="s">
        <v>48</v>
      </c>
      <c r="K141" s="2" t="s">
        <v>103</v>
      </c>
      <c r="L141" s="2" t="s">
        <v>85</v>
      </c>
      <c r="M141" s="2" t="s">
        <v>134</v>
      </c>
      <c r="N141" s="2" t="s">
        <v>125</v>
      </c>
      <c r="O141" s="2" t="s">
        <v>105</v>
      </c>
      <c r="P141" s="2" t="s">
        <v>151</v>
      </c>
      <c r="Q141" s="2" t="s">
        <v>88</v>
      </c>
      <c r="R141" s="2" t="s">
        <v>89</v>
      </c>
      <c r="S141" s="2" t="s">
        <v>85</v>
      </c>
      <c r="T141" s="2">
        <v>8</v>
      </c>
      <c r="U141" s="2" t="s">
        <v>105</v>
      </c>
      <c r="V141" s="2" t="s">
        <v>90</v>
      </c>
      <c r="W141" s="2" t="s">
        <v>108</v>
      </c>
      <c r="X141" s="2" t="s">
        <v>85</v>
      </c>
      <c r="Y141" s="2" t="s">
        <v>76</v>
      </c>
      <c r="Z141" s="2" t="s">
        <v>59</v>
      </c>
      <c r="AA141" s="2" t="s">
        <v>61</v>
      </c>
      <c r="AB141" s="2" t="s">
        <v>61</v>
      </c>
      <c r="AC141" s="2" t="s">
        <v>62</v>
      </c>
      <c r="AD141" s="2" t="s">
        <v>62</v>
      </c>
      <c r="AE141" s="2" t="s">
        <v>135</v>
      </c>
      <c r="AF141" s="2" t="s">
        <v>55</v>
      </c>
      <c r="AG141" s="2" t="s">
        <v>77</v>
      </c>
      <c r="AH141" s="2" t="s">
        <v>64</v>
      </c>
      <c r="AI141" s="2" t="s">
        <v>65</v>
      </c>
      <c r="AJ141" s="2">
        <v>6</v>
      </c>
      <c r="AK141" s="2" t="s">
        <v>136</v>
      </c>
      <c r="AL141" s="3" t="s">
        <v>717</v>
      </c>
      <c r="AM141" s="3" t="s">
        <v>718</v>
      </c>
      <c r="AN141" s="3" t="s">
        <v>719</v>
      </c>
    </row>
    <row r="142" spans="1:40" ht="15.9" customHeight="1">
      <c r="A142" s="2" t="s">
        <v>720</v>
      </c>
      <c r="B142" s="2" t="s">
        <v>602</v>
      </c>
      <c r="C142" s="2" t="s">
        <v>348</v>
      </c>
      <c r="D142" s="2" t="s">
        <v>193</v>
      </c>
      <c r="E142" s="2" t="s">
        <v>45</v>
      </c>
      <c r="F142" s="2" t="s">
        <v>46</v>
      </c>
      <c r="G142" s="2" t="s">
        <v>70</v>
      </c>
      <c r="H142" s="2" t="s">
        <v>84</v>
      </c>
      <c r="I142" s="2" t="s">
        <v>103</v>
      </c>
      <c r="J142" s="2" t="s">
        <v>78</v>
      </c>
      <c r="K142" s="2" t="s">
        <v>103</v>
      </c>
      <c r="L142" s="2" t="s">
        <v>85</v>
      </c>
      <c r="M142" s="2" t="s">
        <v>188</v>
      </c>
      <c r="N142" s="2" t="s">
        <v>150</v>
      </c>
      <c r="O142" s="2" t="s">
        <v>52</v>
      </c>
      <c r="P142" s="2" t="s">
        <v>151</v>
      </c>
      <c r="Q142" s="2" t="s">
        <v>88</v>
      </c>
      <c r="R142" s="2" t="s">
        <v>54</v>
      </c>
      <c r="S142" s="2" t="s">
        <v>449</v>
      </c>
      <c r="T142" s="2">
        <v>10</v>
      </c>
      <c r="U142" s="2" t="s">
        <v>52</v>
      </c>
      <c r="V142" s="2" t="s">
        <v>196</v>
      </c>
      <c r="W142" s="2" t="s">
        <v>170</v>
      </c>
      <c r="X142" s="2" t="s">
        <v>109</v>
      </c>
      <c r="Y142" s="2" t="s">
        <v>110</v>
      </c>
      <c r="Z142" s="2" t="s">
        <v>59</v>
      </c>
      <c r="AA142" s="2" t="s">
        <v>62</v>
      </c>
      <c r="AB142" s="2" t="s">
        <v>92</v>
      </c>
      <c r="AC142" s="2" t="s">
        <v>92</v>
      </c>
      <c r="AD142" s="2" t="s">
        <v>92</v>
      </c>
      <c r="AE142" s="2" t="s">
        <v>721</v>
      </c>
      <c r="AF142" s="2" t="s">
        <v>55</v>
      </c>
      <c r="AG142" s="2" t="s">
        <v>372</v>
      </c>
      <c r="AH142" s="2" t="s">
        <v>78</v>
      </c>
      <c r="AI142" s="2" t="s">
        <v>128</v>
      </c>
      <c r="AJ142" s="2">
        <v>5</v>
      </c>
      <c r="AK142" s="2" t="s">
        <v>136</v>
      </c>
      <c r="AL142" s="3" t="s">
        <v>722</v>
      </c>
      <c r="AM142" s="3" t="s">
        <v>723</v>
      </c>
      <c r="AN142" s="3" t="s">
        <v>724</v>
      </c>
    </row>
    <row r="143" spans="1:40" ht="15.9" customHeight="1">
      <c r="A143" s="2" t="s">
        <v>725</v>
      </c>
      <c r="B143" s="2" t="s">
        <v>602</v>
      </c>
      <c r="C143" s="2" t="s">
        <v>44</v>
      </c>
      <c r="D143" s="2" t="s">
        <v>44</v>
      </c>
      <c r="E143" s="2" t="s">
        <v>45</v>
      </c>
      <c r="F143" s="2" t="s">
        <v>46</v>
      </c>
      <c r="G143" s="2" t="s">
        <v>221</v>
      </c>
      <c r="H143" s="2" t="s">
        <v>260</v>
      </c>
      <c r="I143" s="2" t="s">
        <v>260</v>
      </c>
      <c r="J143" s="2" t="s">
        <v>84</v>
      </c>
      <c r="K143" s="2" t="s">
        <v>103</v>
      </c>
      <c r="L143" s="2" t="s">
        <v>85</v>
      </c>
      <c r="M143" s="2" t="s">
        <v>86</v>
      </c>
      <c r="N143" s="2" t="s">
        <v>115</v>
      </c>
      <c r="O143" s="2" t="s">
        <v>87</v>
      </c>
      <c r="P143" s="2" t="s">
        <v>116</v>
      </c>
      <c r="Q143" s="2" t="s">
        <v>74</v>
      </c>
      <c r="R143" s="2" t="s">
        <v>89</v>
      </c>
      <c r="S143" s="2" t="s">
        <v>85</v>
      </c>
      <c r="T143" s="2">
        <v>10</v>
      </c>
      <c r="U143" s="2" t="s">
        <v>56</v>
      </c>
      <c r="V143" s="2" t="s">
        <v>90</v>
      </c>
      <c r="W143" s="2" t="s">
        <v>108</v>
      </c>
      <c r="X143" s="2" t="s">
        <v>85</v>
      </c>
      <c r="Y143" s="2" t="s">
        <v>58</v>
      </c>
      <c r="Z143" s="2" t="s">
        <v>228</v>
      </c>
      <c r="AA143" s="2" t="s">
        <v>92</v>
      </c>
      <c r="AB143" s="2" t="s">
        <v>92</v>
      </c>
      <c r="AC143" s="2" t="s">
        <v>62</v>
      </c>
      <c r="AD143" s="2" t="s">
        <v>92</v>
      </c>
      <c r="AE143" s="2" t="s">
        <v>118</v>
      </c>
      <c r="AF143" s="2" t="s">
        <v>85</v>
      </c>
      <c r="AG143" s="2" t="s">
        <v>93</v>
      </c>
      <c r="AH143" s="2" t="s">
        <v>64</v>
      </c>
      <c r="AI143" s="2" t="s">
        <v>211</v>
      </c>
      <c r="AJ143" s="2">
        <v>10</v>
      </c>
      <c r="AK143" s="2" t="s">
        <v>142</v>
      </c>
      <c r="AL143" s="3" t="s">
        <v>726</v>
      </c>
      <c r="AM143" s="3" t="s">
        <v>727</v>
      </c>
      <c r="AN143" s="3" t="s">
        <v>728</v>
      </c>
    </row>
    <row r="144" spans="1:40" ht="15.9" customHeight="1">
      <c r="A144" s="2" t="s">
        <v>729</v>
      </c>
      <c r="B144" s="2" t="s">
        <v>602</v>
      </c>
      <c r="C144" s="2" t="s">
        <v>141</v>
      </c>
      <c r="D144" s="2" t="s">
        <v>141</v>
      </c>
      <c r="E144" s="2" t="s">
        <v>45</v>
      </c>
      <c r="F144" s="2" t="s">
        <v>46</v>
      </c>
      <c r="G144" s="2" t="s">
        <v>237</v>
      </c>
      <c r="H144" s="2" t="s">
        <v>148</v>
      </c>
      <c r="I144" s="2" t="s">
        <v>149</v>
      </c>
      <c r="J144" s="2" t="s">
        <v>148</v>
      </c>
      <c r="K144" s="2" t="s">
        <v>103</v>
      </c>
      <c r="L144" s="2" t="s">
        <v>55</v>
      </c>
      <c r="M144" s="2" t="s">
        <v>188</v>
      </c>
      <c r="N144" s="2" t="s">
        <v>150</v>
      </c>
      <c r="O144" s="2" t="s">
        <v>52</v>
      </c>
      <c r="P144" s="2" t="s">
        <v>116</v>
      </c>
      <c r="Q144" s="2" t="s">
        <v>88</v>
      </c>
      <c r="R144" s="2" t="s">
        <v>89</v>
      </c>
      <c r="S144" s="2" t="s">
        <v>85</v>
      </c>
      <c r="T144" s="2">
        <v>9</v>
      </c>
      <c r="U144" s="2" t="s">
        <v>56</v>
      </c>
      <c r="V144" s="2" t="s">
        <v>90</v>
      </c>
      <c r="W144" s="2" t="s">
        <v>108</v>
      </c>
      <c r="X144" s="2" t="s">
        <v>55</v>
      </c>
      <c r="Y144" s="2" t="s">
        <v>58</v>
      </c>
      <c r="Z144" s="2" t="s">
        <v>59</v>
      </c>
      <c r="AA144" s="2" t="s">
        <v>62</v>
      </c>
      <c r="AB144" s="2" t="s">
        <v>62</v>
      </c>
      <c r="AC144" s="2" t="s">
        <v>61</v>
      </c>
      <c r="AD144" s="2" t="s">
        <v>62</v>
      </c>
      <c r="AE144" s="2" t="s">
        <v>118</v>
      </c>
      <c r="AF144" s="2" t="s">
        <v>55</v>
      </c>
      <c r="AG144" s="2" t="s">
        <v>63</v>
      </c>
      <c r="AH144" s="2" t="s">
        <v>64</v>
      </c>
      <c r="AI144" s="2" t="s">
        <v>128</v>
      </c>
      <c r="AJ144" s="2">
        <v>5</v>
      </c>
      <c r="AK144" s="2" t="s">
        <v>152</v>
      </c>
      <c r="AL144" s="3" t="s">
        <v>730</v>
      </c>
      <c r="AM144" s="3" t="s">
        <v>731</v>
      </c>
      <c r="AN144" s="3" t="s">
        <v>732</v>
      </c>
    </row>
    <row r="145" spans="1:40" ht="15.9" customHeight="1">
      <c r="A145" s="2" t="s">
        <v>733</v>
      </c>
      <c r="B145" s="2" t="s">
        <v>602</v>
      </c>
      <c r="C145" s="2" t="s">
        <v>141</v>
      </c>
      <c r="D145" s="2" t="s">
        <v>141</v>
      </c>
      <c r="E145" s="2" t="s">
        <v>45</v>
      </c>
      <c r="F145" s="2" t="s">
        <v>46</v>
      </c>
      <c r="G145" s="2" t="s">
        <v>83</v>
      </c>
      <c r="H145" s="2" t="s">
        <v>72</v>
      </c>
      <c r="I145" s="2" t="s">
        <v>103</v>
      </c>
      <c r="J145" s="2" t="s">
        <v>48</v>
      </c>
      <c r="K145" s="2" t="s">
        <v>103</v>
      </c>
      <c r="L145" s="2" t="s">
        <v>85</v>
      </c>
      <c r="M145" s="2" t="s">
        <v>73</v>
      </c>
      <c r="N145" s="2" t="s">
        <v>104</v>
      </c>
      <c r="O145" s="2" t="s">
        <v>56</v>
      </c>
      <c r="P145" s="2" t="s">
        <v>106</v>
      </c>
      <c r="Q145" s="2" t="s">
        <v>88</v>
      </c>
      <c r="R145" s="2" t="s">
        <v>89</v>
      </c>
      <c r="S145" s="2" t="s">
        <v>85</v>
      </c>
      <c r="T145" s="2">
        <v>8</v>
      </c>
      <c r="U145" s="2" t="s">
        <v>56</v>
      </c>
      <c r="V145" s="2" t="s">
        <v>90</v>
      </c>
      <c r="W145" s="2" t="s">
        <v>108</v>
      </c>
      <c r="X145" s="2" t="s">
        <v>55</v>
      </c>
      <c r="Y145" s="2" t="s">
        <v>58</v>
      </c>
      <c r="Z145" s="2" t="s">
        <v>228</v>
      </c>
      <c r="AA145" s="2" t="s">
        <v>61</v>
      </c>
      <c r="AB145" s="2" t="s">
        <v>62</v>
      </c>
      <c r="AC145" s="2" t="s">
        <v>62</v>
      </c>
      <c r="AD145" s="2" t="s">
        <v>62</v>
      </c>
      <c r="AE145" s="2" t="s">
        <v>135</v>
      </c>
      <c r="AF145" s="2" t="s">
        <v>55</v>
      </c>
      <c r="AG145" s="2" t="s">
        <v>77</v>
      </c>
      <c r="AH145" s="2" t="s">
        <v>78</v>
      </c>
      <c r="AI145" s="2" t="s">
        <v>65</v>
      </c>
      <c r="AJ145" s="2">
        <v>7</v>
      </c>
      <c r="AK145" s="2" t="s">
        <v>136</v>
      </c>
      <c r="AL145" s="3" t="s">
        <v>734</v>
      </c>
      <c r="AM145" s="3" t="s">
        <v>735</v>
      </c>
      <c r="AN145" s="3" t="s">
        <v>736</v>
      </c>
    </row>
    <row r="146" spans="1:40" ht="15.9" customHeight="1">
      <c r="A146" s="2" t="s">
        <v>737</v>
      </c>
      <c r="B146" s="2" t="s">
        <v>602</v>
      </c>
      <c r="C146" s="2" t="s">
        <v>141</v>
      </c>
      <c r="D146" s="2" t="s">
        <v>141</v>
      </c>
      <c r="E146" s="2" t="s">
        <v>45</v>
      </c>
      <c r="F146" s="2" t="s">
        <v>46</v>
      </c>
      <c r="G146" s="2" t="s">
        <v>479</v>
      </c>
      <c r="H146" s="2" t="s">
        <v>72</v>
      </c>
      <c r="I146" s="2" t="s">
        <v>260</v>
      </c>
      <c r="J146" s="2" t="s">
        <v>72</v>
      </c>
      <c r="K146" s="2" t="s">
        <v>103</v>
      </c>
      <c r="L146" s="2" t="s">
        <v>55</v>
      </c>
      <c r="M146" s="2" t="s">
        <v>86</v>
      </c>
      <c r="N146" s="2" t="s">
        <v>148</v>
      </c>
      <c r="O146" s="2" t="s">
        <v>52</v>
      </c>
      <c r="P146" s="2" t="s">
        <v>116</v>
      </c>
      <c r="Q146" s="2" t="s">
        <v>88</v>
      </c>
      <c r="R146" s="2" t="s">
        <v>89</v>
      </c>
      <c r="S146" s="2" t="s">
        <v>85</v>
      </c>
      <c r="T146" s="2">
        <v>9</v>
      </c>
      <c r="U146" s="2" t="s">
        <v>105</v>
      </c>
      <c r="V146" s="2" t="s">
        <v>90</v>
      </c>
      <c r="W146" s="2" t="s">
        <v>108</v>
      </c>
      <c r="X146" s="2" t="s">
        <v>109</v>
      </c>
      <c r="Y146" s="2" t="s">
        <v>58</v>
      </c>
      <c r="Z146" s="2" t="s">
        <v>59</v>
      </c>
      <c r="AA146" s="2" t="s">
        <v>61</v>
      </c>
      <c r="AB146" s="2" t="s">
        <v>60</v>
      </c>
      <c r="AC146" s="2" t="s">
        <v>61</v>
      </c>
      <c r="AD146" s="2" t="s">
        <v>60</v>
      </c>
      <c r="AE146" s="2" t="s">
        <v>135</v>
      </c>
      <c r="AF146" s="2" t="s">
        <v>50</v>
      </c>
      <c r="AG146" s="2" t="s">
        <v>77</v>
      </c>
      <c r="AH146" s="2" t="s">
        <v>64</v>
      </c>
      <c r="AI146" s="2" t="s">
        <v>65</v>
      </c>
      <c r="AJ146" s="2">
        <v>3</v>
      </c>
      <c r="AK146" s="2" t="s">
        <v>136</v>
      </c>
      <c r="AL146" s="3" t="s">
        <v>738</v>
      </c>
      <c r="AM146" s="3" t="s">
        <v>739</v>
      </c>
      <c r="AN146" s="3" t="s">
        <v>740</v>
      </c>
    </row>
    <row r="147" spans="1:40" ht="15.9" customHeight="1">
      <c r="A147" s="2" t="s">
        <v>741</v>
      </c>
      <c r="B147" s="2" t="s">
        <v>602</v>
      </c>
      <c r="C147" s="2" t="s">
        <v>44</v>
      </c>
      <c r="D147" s="2" t="s">
        <v>44</v>
      </c>
      <c r="E147" s="2" t="s">
        <v>45</v>
      </c>
      <c r="F147" s="2" t="s">
        <v>46</v>
      </c>
      <c r="G147" s="2" t="s">
        <v>83</v>
      </c>
      <c r="H147" s="2" t="s">
        <v>260</v>
      </c>
      <c r="I147" s="2" t="s">
        <v>103</v>
      </c>
      <c r="J147" s="2" t="s">
        <v>72</v>
      </c>
      <c r="K147" s="2" t="s">
        <v>103</v>
      </c>
      <c r="L147" s="2" t="s">
        <v>85</v>
      </c>
      <c r="M147" s="2" t="s">
        <v>188</v>
      </c>
      <c r="N147" s="2" t="s">
        <v>125</v>
      </c>
      <c r="O147" s="2" t="s">
        <v>52</v>
      </c>
      <c r="P147" s="2" t="s">
        <v>151</v>
      </c>
      <c r="Q147" s="2" t="s">
        <v>88</v>
      </c>
      <c r="R147" s="2" t="s">
        <v>89</v>
      </c>
      <c r="S147" s="2" t="s">
        <v>85</v>
      </c>
      <c r="T147" s="2">
        <v>9</v>
      </c>
      <c r="U147" s="2" t="s">
        <v>201</v>
      </c>
      <c r="V147" s="2" t="s">
        <v>90</v>
      </c>
      <c r="W147" s="2" t="s">
        <v>108</v>
      </c>
      <c r="X147" s="2" t="s">
        <v>85</v>
      </c>
      <c r="Y147" s="2" t="s">
        <v>58</v>
      </c>
      <c r="Z147" s="2" t="s">
        <v>228</v>
      </c>
      <c r="AA147" s="2" t="s">
        <v>62</v>
      </c>
      <c r="AB147" s="2" t="s">
        <v>62</v>
      </c>
      <c r="AC147" s="2" t="s">
        <v>92</v>
      </c>
      <c r="AD147" s="2" t="s">
        <v>92</v>
      </c>
      <c r="AE147" s="2" t="s">
        <v>118</v>
      </c>
      <c r="AF147" s="2" t="s">
        <v>85</v>
      </c>
      <c r="AG147" s="2" t="s">
        <v>77</v>
      </c>
      <c r="AH147" s="2" t="s">
        <v>94</v>
      </c>
      <c r="AI147" s="2" t="s">
        <v>65</v>
      </c>
      <c r="AJ147" s="2">
        <v>6</v>
      </c>
      <c r="AK147" s="2" t="s">
        <v>136</v>
      </c>
      <c r="AL147" s="3" t="s">
        <v>742</v>
      </c>
      <c r="AM147" s="3" t="s">
        <v>743</v>
      </c>
      <c r="AN147" s="3" t="s">
        <v>744</v>
      </c>
    </row>
    <row r="148" spans="1:40" ht="15.9" customHeight="1">
      <c r="A148" s="2" t="s">
        <v>745</v>
      </c>
      <c r="B148" s="2" t="s">
        <v>602</v>
      </c>
      <c r="C148" s="2" t="s">
        <v>44</v>
      </c>
      <c r="D148" s="2" t="s">
        <v>44</v>
      </c>
      <c r="E148" s="2" t="s">
        <v>220</v>
      </c>
      <c r="F148" s="2" t="s">
        <v>169</v>
      </c>
      <c r="G148" s="2" t="s">
        <v>83</v>
      </c>
      <c r="H148" s="2" t="s">
        <v>72</v>
      </c>
      <c r="I148" s="2" t="s">
        <v>260</v>
      </c>
      <c r="J148" s="2" t="s">
        <v>72</v>
      </c>
      <c r="K148" s="2" t="s">
        <v>103</v>
      </c>
      <c r="L148" s="2" t="s">
        <v>55</v>
      </c>
      <c r="M148" s="2" t="s">
        <v>134</v>
      </c>
      <c r="N148" s="2" t="s">
        <v>104</v>
      </c>
      <c r="O148" s="2" t="s">
        <v>105</v>
      </c>
      <c r="P148" s="2" t="s">
        <v>116</v>
      </c>
      <c r="Q148" s="2" t="s">
        <v>88</v>
      </c>
      <c r="R148" s="2" t="s">
        <v>89</v>
      </c>
      <c r="S148" s="2" t="s">
        <v>55</v>
      </c>
      <c r="T148" s="2">
        <v>6</v>
      </c>
      <c r="U148" s="2" t="s">
        <v>105</v>
      </c>
      <c r="V148" s="2" t="s">
        <v>90</v>
      </c>
      <c r="W148" s="2" t="s">
        <v>117</v>
      </c>
      <c r="X148" s="2" t="s">
        <v>109</v>
      </c>
      <c r="Y148" s="2" t="s">
        <v>58</v>
      </c>
      <c r="Z148" s="2" t="s">
        <v>59</v>
      </c>
      <c r="AA148" s="2" t="s">
        <v>62</v>
      </c>
      <c r="AB148" s="2" t="s">
        <v>62</v>
      </c>
      <c r="AC148" s="2" t="s">
        <v>92</v>
      </c>
      <c r="AD148" s="2" t="s">
        <v>62</v>
      </c>
      <c r="AE148" s="2" t="s">
        <v>118</v>
      </c>
      <c r="AF148" s="2" t="s">
        <v>55</v>
      </c>
      <c r="AG148" s="2" t="s">
        <v>93</v>
      </c>
      <c r="AH148" s="2" t="s">
        <v>78</v>
      </c>
      <c r="AI148" s="2" t="s">
        <v>65</v>
      </c>
      <c r="AJ148" s="2">
        <v>5</v>
      </c>
      <c r="AK148" s="2" t="s">
        <v>119</v>
      </c>
      <c r="AL148" s="3" t="s">
        <v>746</v>
      </c>
      <c r="AM148" s="3" t="s">
        <v>747</v>
      </c>
      <c r="AN148" s="3" t="s">
        <v>748</v>
      </c>
    </row>
    <row r="149" spans="1:40" ht="15.9" customHeight="1">
      <c r="A149" s="2" t="s">
        <v>749</v>
      </c>
      <c r="B149" s="2" t="s">
        <v>602</v>
      </c>
      <c r="C149" s="2" t="s">
        <v>44</v>
      </c>
      <c r="D149" s="2" t="s">
        <v>44</v>
      </c>
      <c r="E149" s="2" t="s">
        <v>45</v>
      </c>
      <c r="F149" s="2" t="s">
        <v>46</v>
      </c>
      <c r="G149" s="2" t="s">
        <v>157</v>
      </c>
      <c r="H149" s="2" t="s">
        <v>48</v>
      </c>
      <c r="I149" s="2" t="s">
        <v>103</v>
      </c>
      <c r="J149" s="2" t="s">
        <v>84</v>
      </c>
      <c r="K149" s="2" t="s">
        <v>103</v>
      </c>
      <c r="L149" s="2" t="s">
        <v>85</v>
      </c>
      <c r="M149" s="2" t="s">
        <v>86</v>
      </c>
      <c r="N149" s="2" t="s">
        <v>115</v>
      </c>
      <c r="O149" s="2" t="s">
        <v>87</v>
      </c>
      <c r="P149" s="2" t="s">
        <v>116</v>
      </c>
      <c r="Q149" s="2" t="s">
        <v>88</v>
      </c>
      <c r="R149" s="2" t="s">
        <v>89</v>
      </c>
      <c r="S149" s="2" t="s">
        <v>85</v>
      </c>
      <c r="T149" s="2">
        <v>9</v>
      </c>
      <c r="U149" s="2" t="s">
        <v>56</v>
      </c>
      <c r="V149" s="2" t="s">
        <v>90</v>
      </c>
      <c r="W149" s="2" t="s">
        <v>117</v>
      </c>
      <c r="X149" s="2" t="s">
        <v>261</v>
      </c>
      <c r="Y149" s="2" t="s">
        <v>58</v>
      </c>
      <c r="Z149" s="2" t="s">
        <v>59</v>
      </c>
      <c r="AA149" s="2" t="s">
        <v>92</v>
      </c>
      <c r="AB149" s="2" t="s">
        <v>92</v>
      </c>
      <c r="AC149" s="2" t="s">
        <v>92</v>
      </c>
      <c r="AD149" s="2" t="s">
        <v>92</v>
      </c>
      <c r="AE149" s="2" t="s">
        <v>118</v>
      </c>
      <c r="AF149" s="2" t="s">
        <v>85</v>
      </c>
      <c r="AG149" s="2" t="s">
        <v>93</v>
      </c>
      <c r="AH149" s="2" t="s">
        <v>64</v>
      </c>
      <c r="AI149" s="2" t="s">
        <v>65</v>
      </c>
      <c r="AJ149" s="2">
        <v>8</v>
      </c>
      <c r="AK149" s="2" t="s">
        <v>142</v>
      </c>
      <c r="AL149" s="3" t="s">
        <v>96</v>
      </c>
      <c r="AM149" s="3" t="s">
        <v>750</v>
      </c>
      <c r="AN149" s="3" t="s">
        <v>751</v>
      </c>
    </row>
    <row r="150" spans="1:40" ht="15.9" customHeight="1">
      <c r="A150" s="2" t="s">
        <v>752</v>
      </c>
      <c r="B150" s="2" t="s">
        <v>602</v>
      </c>
      <c r="C150" s="2" t="s">
        <v>101</v>
      </c>
      <c r="D150" s="2" t="s">
        <v>101</v>
      </c>
      <c r="E150" s="2" t="s">
        <v>45</v>
      </c>
      <c r="F150" s="2" t="s">
        <v>46</v>
      </c>
      <c r="G150" s="2" t="s">
        <v>83</v>
      </c>
      <c r="H150" s="2" t="s">
        <v>260</v>
      </c>
      <c r="I150" s="2" t="s">
        <v>103</v>
      </c>
      <c r="J150" s="2" t="s">
        <v>84</v>
      </c>
      <c r="K150" s="2" t="s">
        <v>103</v>
      </c>
      <c r="L150" s="2" t="s">
        <v>85</v>
      </c>
      <c r="M150" s="2" t="s">
        <v>73</v>
      </c>
      <c r="N150" s="2" t="s">
        <v>104</v>
      </c>
      <c r="O150" s="2" t="s">
        <v>56</v>
      </c>
      <c r="P150" s="2" t="s">
        <v>106</v>
      </c>
      <c r="Q150" s="2" t="s">
        <v>74</v>
      </c>
      <c r="R150" s="2" t="s">
        <v>89</v>
      </c>
      <c r="S150" s="2" t="s">
        <v>55</v>
      </c>
      <c r="T150" s="2">
        <v>8</v>
      </c>
      <c r="U150" s="2" t="s">
        <v>105</v>
      </c>
      <c r="V150" s="2" t="s">
        <v>163</v>
      </c>
      <c r="W150" s="2" t="s">
        <v>108</v>
      </c>
      <c r="X150" s="2" t="s">
        <v>85</v>
      </c>
      <c r="Y150" s="2" t="s">
        <v>58</v>
      </c>
      <c r="Z150" s="2" t="s">
        <v>91</v>
      </c>
      <c r="AA150" s="2" t="s">
        <v>61</v>
      </c>
      <c r="AB150" s="2" t="s">
        <v>62</v>
      </c>
      <c r="AC150" s="2" t="s">
        <v>62</v>
      </c>
      <c r="AD150" s="2" t="s">
        <v>62</v>
      </c>
      <c r="AE150" s="2" t="s">
        <v>753</v>
      </c>
      <c r="AF150" s="2" t="s">
        <v>85</v>
      </c>
      <c r="AG150" s="2" t="s">
        <v>93</v>
      </c>
      <c r="AH150" s="2" t="s">
        <v>94</v>
      </c>
      <c r="AI150" s="2" t="s">
        <v>211</v>
      </c>
      <c r="AJ150" s="2">
        <v>8</v>
      </c>
      <c r="AK150" s="2" t="s">
        <v>119</v>
      </c>
      <c r="AL150" s="3" t="s">
        <v>754</v>
      </c>
      <c r="AM150" s="3" t="s">
        <v>755</v>
      </c>
      <c r="AN150" s="3" t="s">
        <v>756</v>
      </c>
    </row>
    <row r="151" spans="1:40" ht="15.9" customHeight="1">
      <c r="A151" s="2" t="s">
        <v>757</v>
      </c>
      <c r="B151" s="2" t="s">
        <v>602</v>
      </c>
      <c r="C151" s="2" t="s">
        <v>141</v>
      </c>
      <c r="D151" s="2" t="s">
        <v>141</v>
      </c>
      <c r="E151" s="2" t="s">
        <v>45</v>
      </c>
      <c r="F151" s="2" t="s">
        <v>46</v>
      </c>
      <c r="G151" s="2" t="s">
        <v>83</v>
      </c>
      <c r="H151" s="2" t="s">
        <v>260</v>
      </c>
      <c r="I151" s="2" t="s">
        <v>260</v>
      </c>
      <c r="J151" s="2" t="s">
        <v>48</v>
      </c>
      <c r="K151" s="2" t="s">
        <v>103</v>
      </c>
      <c r="L151" s="2" t="s">
        <v>85</v>
      </c>
      <c r="M151" s="2" t="s">
        <v>183</v>
      </c>
      <c r="N151" s="2" t="s">
        <v>125</v>
      </c>
      <c r="O151" s="2" t="s">
        <v>52</v>
      </c>
      <c r="P151" s="2" t="s">
        <v>116</v>
      </c>
      <c r="Q151" s="2" t="s">
        <v>88</v>
      </c>
      <c r="R151" s="2" t="s">
        <v>89</v>
      </c>
      <c r="S151" s="2" t="s">
        <v>85</v>
      </c>
      <c r="T151" s="2">
        <v>10</v>
      </c>
      <c r="U151" s="2" t="s">
        <v>87</v>
      </c>
      <c r="V151" s="2" t="s">
        <v>90</v>
      </c>
      <c r="W151" s="2" t="s">
        <v>170</v>
      </c>
      <c r="X151" s="2" t="s">
        <v>55</v>
      </c>
      <c r="Y151" s="2" t="s">
        <v>58</v>
      </c>
      <c r="Z151" s="2" t="s">
        <v>59</v>
      </c>
      <c r="AA151" s="2" t="s">
        <v>61</v>
      </c>
      <c r="AB151" s="2" t="s">
        <v>62</v>
      </c>
      <c r="AC151" s="2" t="s">
        <v>61</v>
      </c>
      <c r="AD151" s="2" t="s">
        <v>61</v>
      </c>
      <c r="AE151" s="2" t="s">
        <v>135</v>
      </c>
      <c r="AF151" s="2" t="s">
        <v>50</v>
      </c>
      <c r="AG151" s="2" t="s">
        <v>63</v>
      </c>
      <c r="AH151" s="2" t="s">
        <v>94</v>
      </c>
      <c r="AI151" s="2" t="s">
        <v>128</v>
      </c>
      <c r="AJ151" s="2">
        <v>8</v>
      </c>
      <c r="AK151" s="2" t="s">
        <v>142</v>
      </c>
      <c r="AL151" s="3" t="s">
        <v>758</v>
      </c>
      <c r="AM151" s="3" t="s">
        <v>759</v>
      </c>
      <c r="AN151" s="3" t="s">
        <v>760</v>
      </c>
    </row>
    <row r="152" spans="1:40" ht="15.9" customHeight="1">
      <c r="A152" s="2" t="s">
        <v>761</v>
      </c>
      <c r="B152" s="2" t="s">
        <v>602</v>
      </c>
      <c r="C152" s="2" t="s">
        <v>141</v>
      </c>
      <c r="D152" s="2" t="s">
        <v>141</v>
      </c>
      <c r="E152" s="2" t="s">
        <v>220</v>
      </c>
      <c r="F152" s="2" t="s">
        <v>169</v>
      </c>
      <c r="G152" s="2" t="s">
        <v>335</v>
      </c>
      <c r="H152" s="2" t="s">
        <v>260</v>
      </c>
      <c r="I152" s="2" t="s">
        <v>103</v>
      </c>
      <c r="J152" s="2" t="s">
        <v>84</v>
      </c>
      <c r="K152" s="2" t="s">
        <v>103</v>
      </c>
      <c r="L152" s="2" t="s">
        <v>85</v>
      </c>
      <c r="M152" s="2" t="s">
        <v>183</v>
      </c>
      <c r="N152" s="2" t="s">
        <v>115</v>
      </c>
      <c r="O152" s="2" t="s">
        <v>56</v>
      </c>
      <c r="P152" s="2" t="s">
        <v>116</v>
      </c>
      <c r="Q152" s="2" t="s">
        <v>88</v>
      </c>
      <c r="R152" s="2" t="s">
        <v>89</v>
      </c>
      <c r="S152" s="2" t="s">
        <v>85</v>
      </c>
      <c r="T152" s="2">
        <v>9</v>
      </c>
      <c r="U152" s="2" t="s">
        <v>87</v>
      </c>
      <c r="V152" s="2" t="s">
        <v>90</v>
      </c>
      <c r="W152" s="2" t="s">
        <v>117</v>
      </c>
      <c r="X152" s="2" t="s">
        <v>85</v>
      </c>
      <c r="Y152" s="2" t="s">
        <v>58</v>
      </c>
      <c r="Z152" s="2" t="s">
        <v>91</v>
      </c>
      <c r="AA152" s="2" t="s">
        <v>92</v>
      </c>
      <c r="AB152" s="2" t="s">
        <v>92</v>
      </c>
      <c r="AC152" s="2" t="s">
        <v>92</v>
      </c>
      <c r="AD152" s="2" t="s">
        <v>92</v>
      </c>
      <c r="AE152" s="2" t="s">
        <v>118</v>
      </c>
      <c r="AF152" s="2" t="s">
        <v>85</v>
      </c>
      <c r="AG152" s="2" t="s">
        <v>93</v>
      </c>
      <c r="AH152" s="2" t="s">
        <v>94</v>
      </c>
      <c r="AI152" s="2" t="s">
        <v>95</v>
      </c>
      <c r="AJ152" s="2">
        <v>9</v>
      </c>
      <c r="AK152" s="2" t="s">
        <v>142</v>
      </c>
      <c r="AL152" s="3" t="s">
        <v>762</v>
      </c>
      <c r="AM152" s="3" t="s">
        <v>763</v>
      </c>
      <c r="AN152" s="3" t="s">
        <v>764</v>
      </c>
    </row>
    <row r="153" spans="1:40" ht="15.9" customHeight="1">
      <c r="A153" s="2" t="s">
        <v>765</v>
      </c>
      <c r="B153" s="2" t="s">
        <v>602</v>
      </c>
      <c r="C153" s="2" t="s">
        <v>44</v>
      </c>
      <c r="D153" s="2" t="s">
        <v>44</v>
      </c>
      <c r="E153" s="2" t="s">
        <v>45</v>
      </c>
      <c r="F153" s="2" t="s">
        <v>46</v>
      </c>
      <c r="G153" s="2" t="s">
        <v>406</v>
      </c>
      <c r="H153" s="2" t="s">
        <v>260</v>
      </c>
      <c r="I153" s="2" t="s">
        <v>222</v>
      </c>
      <c r="J153" s="2" t="s">
        <v>148</v>
      </c>
      <c r="K153" s="2" t="s">
        <v>222</v>
      </c>
      <c r="L153" s="2" t="s">
        <v>85</v>
      </c>
      <c r="M153" s="2" t="s">
        <v>73</v>
      </c>
      <c r="N153" s="2" t="s">
        <v>148</v>
      </c>
      <c r="O153" s="2" t="s">
        <v>52</v>
      </c>
      <c r="P153" s="2" t="s">
        <v>106</v>
      </c>
      <c r="Q153" s="2" t="s">
        <v>88</v>
      </c>
      <c r="R153" s="2" t="s">
        <v>89</v>
      </c>
      <c r="S153" s="2" t="s">
        <v>85</v>
      </c>
      <c r="T153" s="2">
        <v>10</v>
      </c>
      <c r="U153" s="2" t="s">
        <v>52</v>
      </c>
      <c r="V153" s="2" t="s">
        <v>90</v>
      </c>
      <c r="W153" s="2" t="s">
        <v>108</v>
      </c>
      <c r="X153" s="2" t="s">
        <v>55</v>
      </c>
      <c r="Y153" s="2" t="s">
        <v>58</v>
      </c>
      <c r="Z153" s="2" t="s">
        <v>59</v>
      </c>
      <c r="AA153" s="2" t="s">
        <v>62</v>
      </c>
      <c r="AB153" s="2" t="s">
        <v>62</v>
      </c>
      <c r="AC153" s="2" t="s">
        <v>62</v>
      </c>
      <c r="AD153" s="2" t="s">
        <v>62</v>
      </c>
      <c r="AE153" s="2" t="s">
        <v>111</v>
      </c>
      <c r="AF153" s="2" t="s">
        <v>55</v>
      </c>
      <c r="AG153" s="2" t="s">
        <v>77</v>
      </c>
      <c r="AH153" s="2" t="s">
        <v>78</v>
      </c>
      <c r="AI153" s="2" t="s">
        <v>65</v>
      </c>
      <c r="AJ153" s="2">
        <v>5</v>
      </c>
      <c r="AK153" s="2" t="s">
        <v>136</v>
      </c>
      <c r="AL153" s="3" t="s">
        <v>766</v>
      </c>
      <c r="AM153" s="3" t="s">
        <v>766</v>
      </c>
      <c r="AN153" s="3" t="s">
        <v>766</v>
      </c>
    </row>
    <row r="154" spans="1:40" ht="15.9" customHeight="1">
      <c r="A154" s="2" t="s">
        <v>767</v>
      </c>
      <c r="B154" s="2" t="s">
        <v>602</v>
      </c>
      <c r="C154" s="2" t="s">
        <v>193</v>
      </c>
      <c r="D154" s="2" t="s">
        <v>141</v>
      </c>
      <c r="E154" s="2" t="s">
        <v>45</v>
      </c>
      <c r="F154" s="2" t="s">
        <v>46</v>
      </c>
      <c r="G154" s="2" t="s">
        <v>635</v>
      </c>
      <c r="H154" s="2" t="s">
        <v>260</v>
      </c>
      <c r="I154" s="2" t="s">
        <v>103</v>
      </c>
      <c r="J154" s="2" t="s">
        <v>84</v>
      </c>
      <c r="K154" s="2" t="s">
        <v>103</v>
      </c>
      <c r="L154" s="2" t="s">
        <v>85</v>
      </c>
      <c r="M154" s="2" t="s">
        <v>86</v>
      </c>
      <c r="N154" s="2" t="s">
        <v>115</v>
      </c>
      <c r="O154" s="2" t="s">
        <v>56</v>
      </c>
      <c r="P154" s="2" t="s">
        <v>116</v>
      </c>
      <c r="Q154" s="2" t="s">
        <v>88</v>
      </c>
      <c r="R154" s="2" t="s">
        <v>89</v>
      </c>
      <c r="S154" s="2" t="s">
        <v>85</v>
      </c>
      <c r="T154" s="2">
        <v>10</v>
      </c>
      <c r="U154" s="2" t="s">
        <v>56</v>
      </c>
      <c r="V154" s="2" t="s">
        <v>90</v>
      </c>
      <c r="W154" s="2" t="s">
        <v>170</v>
      </c>
      <c r="X154" s="2" t="s">
        <v>85</v>
      </c>
      <c r="Y154" s="2" t="s">
        <v>58</v>
      </c>
      <c r="Z154" s="2" t="s">
        <v>59</v>
      </c>
      <c r="AA154" s="2" t="s">
        <v>62</v>
      </c>
      <c r="AB154" s="2" t="s">
        <v>61</v>
      </c>
      <c r="AC154" s="2" t="s">
        <v>61</v>
      </c>
      <c r="AD154" s="2" t="s">
        <v>92</v>
      </c>
      <c r="AE154" s="2" t="s">
        <v>118</v>
      </c>
      <c r="AF154" s="2" t="s">
        <v>55</v>
      </c>
      <c r="AG154" s="2" t="s">
        <v>63</v>
      </c>
      <c r="AH154" s="2" t="s">
        <v>64</v>
      </c>
      <c r="AI154" s="2" t="s">
        <v>65</v>
      </c>
      <c r="AJ154" s="2">
        <v>4</v>
      </c>
      <c r="AK154" s="2" t="s">
        <v>136</v>
      </c>
      <c r="AL154" s="3" t="s">
        <v>768</v>
      </c>
      <c r="AM154" s="3" t="s">
        <v>769</v>
      </c>
      <c r="AN154" s="3" t="s">
        <v>770</v>
      </c>
    </row>
    <row r="155" spans="1:40" ht="15.9" customHeight="1">
      <c r="A155" s="2" t="s">
        <v>771</v>
      </c>
      <c r="B155" s="2" t="s">
        <v>602</v>
      </c>
      <c r="C155" s="2" t="s">
        <v>348</v>
      </c>
      <c r="D155" s="2" t="s">
        <v>348</v>
      </c>
      <c r="E155" s="2" t="s">
        <v>45</v>
      </c>
      <c r="F155" s="2" t="s">
        <v>46</v>
      </c>
      <c r="G155" s="2" t="s">
        <v>385</v>
      </c>
      <c r="H155" s="2" t="s">
        <v>48</v>
      </c>
      <c r="I155" s="2" t="s">
        <v>260</v>
      </c>
      <c r="J155" s="2" t="s">
        <v>48</v>
      </c>
      <c r="K155" s="2" t="s">
        <v>103</v>
      </c>
      <c r="L155" s="2" t="s">
        <v>85</v>
      </c>
      <c r="M155" s="2" t="s">
        <v>73</v>
      </c>
      <c r="N155" s="2" t="s">
        <v>115</v>
      </c>
      <c r="O155" s="2" t="s">
        <v>87</v>
      </c>
      <c r="P155" s="2" t="s">
        <v>116</v>
      </c>
      <c r="Q155" s="2" t="s">
        <v>88</v>
      </c>
      <c r="R155" s="2" t="s">
        <v>89</v>
      </c>
      <c r="S155" s="2" t="s">
        <v>85</v>
      </c>
      <c r="T155" s="2">
        <v>10</v>
      </c>
      <c r="U155" s="2" t="s">
        <v>87</v>
      </c>
      <c r="V155" s="2" t="s">
        <v>90</v>
      </c>
      <c r="W155" s="2" t="s">
        <v>170</v>
      </c>
      <c r="X155" s="2" t="s">
        <v>85</v>
      </c>
      <c r="Y155" s="2" t="s">
        <v>58</v>
      </c>
      <c r="Z155" s="2" t="s">
        <v>91</v>
      </c>
      <c r="AA155" s="2" t="s">
        <v>62</v>
      </c>
      <c r="AB155" s="2" t="s">
        <v>62</v>
      </c>
      <c r="AC155" s="2" t="s">
        <v>62</v>
      </c>
      <c r="AD155" s="2" t="s">
        <v>62</v>
      </c>
      <c r="AE155" s="2" t="s">
        <v>118</v>
      </c>
      <c r="AF155" s="2" t="s">
        <v>85</v>
      </c>
      <c r="AG155" s="2" t="s">
        <v>93</v>
      </c>
      <c r="AH155" s="2" t="s">
        <v>94</v>
      </c>
      <c r="AI155" s="2" t="s">
        <v>95</v>
      </c>
      <c r="AJ155" s="2">
        <v>10</v>
      </c>
      <c r="AK155" s="2" t="s">
        <v>142</v>
      </c>
      <c r="AL155" s="3" t="s">
        <v>772</v>
      </c>
      <c r="AM155" s="3" t="s">
        <v>773</v>
      </c>
      <c r="AN155" s="3" t="s">
        <v>774</v>
      </c>
    </row>
    <row r="156" spans="1:40" ht="15.9" customHeight="1">
      <c r="A156" s="2" t="s">
        <v>775</v>
      </c>
      <c r="B156" s="2" t="s">
        <v>602</v>
      </c>
      <c r="C156" s="2" t="s">
        <v>141</v>
      </c>
      <c r="D156" s="2" t="s">
        <v>44</v>
      </c>
      <c r="E156" s="2" t="s">
        <v>45</v>
      </c>
      <c r="F156" s="2" t="s">
        <v>46</v>
      </c>
      <c r="G156" s="2" t="s">
        <v>335</v>
      </c>
      <c r="H156" s="2" t="s">
        <v>260</v>
      </c>
      <c r="I156" s="2" t="s">
        <v>260</v>
      </c>
      <c r="J156" s="2" t="s">
        <v>48</v>
      </c>
      <c r="K156" s="2" t="s">
        <v>103</v>
      </c>
      <c r="L156" s="2" t="s">
        <v>85</v>
      </c>
      <c r="M156" s="2" t="s">
        <v>86</v>
      </c>
      <c r="N156" s="2" t="s">
        <v>104</v>
      </c>
      <c r="O156" s="2" t="s">
        <v>56</v>
      </c>
      <c r="P156" s="2" t="s">
        <v>106</v>
      </c>
      <c r="Q156" s="2" t="s">
        <v>88</v>
      </c>
      <c r="R156" s="2" t="s">
        <v>54</v>
      </c>
      <c r="S156" s="2" t="s">
        <v>85</v>
      </c>
      <c r="T156" s="2">
        <v>10</v>
      </c>
      <c r="U156" s="2" t="s">
        <v>56</v>
      </c>
      <c r="V156" s="2" t="s">
        <v>90</v>
      </c>
      <c r="W156" s="2" t="s">
        <v>108</v>
      </c>
      <c r="X156" s="2" t="s">
        <v>85</v>
      </c>
      <c r="Y156" s="2" t="s">
        <v>58</v>
      </c>
      <c r="Z156" s="2" t="s">
        <v>228</v>
      </c>
      <c r="AA156" s="2" t="s">
        <v>92</v>
      </c>
      <c r="AB156" s="2" t="s">
        <v>92</v>
      </c>
      <c r="AC156" s="2" t="s">
        <v>92</v>
      </c>
      <c r="AD156" s="2" t="s">
        <v>92</v>
      </c>
      <c r="AE156" s="2" t="s">
        <v>118</v>
      </c>
      <c r="AF156" s="2" t="s">
        <v>85</v>
      </c>
      <c r="AG156" s="2" t="s">
        <v>93</v>
      </c>
      <c r="AH156" s="2" t="s">
        <v>78</v>
      </c>
      <c r="AI156" s="2" t="s">
        <v>95</v>
      </c>
      <c r="AJ156" s="2">
        <v>8</v>
      </c>
      <c r="AK156" s="2" t="s">
        <v>142</v>
      </c>
      <c r="AL156" s="3" t="s">
        <v>776</v>
      </c>
      <c r="AM156" s="3" t="s">
        <v>777</v>
      </c>
      <c r="AN156" s="3" t="s">
        <v>778</v>
      </c>
    </row>
    <row r="157" spans="1:40" ht="15.9" customHeight="1">
      <c r="A157" s="2" t="s">
        <v>779</v>
      </c>
      <c r="B157" s="2" t="s">
        <v>602</v>
      </c>
      <c r="C157" s="2" t="s">
        <v>193</v>
      </c>
      <c r="D157" s="2" t="s">
        <v>193</v>
      </c>
      <c r="E157" s="2" t="s">
        <v>45</v>
      </c>
      <c r="F157" s="2" t="s">
        <v>46</v>
      </c>
      <c r="G157" s="2" t="s">
        <v>221</v>
      </c>
      <c r="H157" s="2" t="s">
        <v>260</v>
      </c>
      <c r="I157" s="2" t="s">
        <v>103</v>
      </c>
      <c r="J157" s="2" t="s">
        <v>48</v>
      </c>
      <c r="K157" s="2" t="s">
        <v>103</v>
      </c>
      <c r="L157" s="2" t="s">
        <v>85</v>
      </c>
      <c r="M157" s="2" t="s">
        <v>183</v>
      </c>
      <c r="N157" s="2" t="s">
        <v>125</v>
      </c>
      <c r="O157" s="2" t="s">
        <v>87</v>
      </c>
      <c r="P157" s="2" t="s">
        <v>116</v>
      </c>
      <c r="Q157" s="2" t="s">
        <v>88</v>
      </c>
      <c r="R157" s="2" t="s">
        <v>89</v>
      </c>
      <c r="S157" s="2" t="s">
        <v>85</v>
      </c>
      <c r="T157" s="2">
        <v>9</v>
      </c>
      <c r="U157" s="2" t="s">
        <v>56</v>
      </c>
      <c r="V157" s="2" t="s">
        <v>90</v>
      </c>
      <c r="W157" s="2" t="s">
        <v>108</v>
      </c>
      <c r="X157" s="2" t="s">
        <v>85</v>
      </c>
      <c r="Y157" s="2" t="s">
        <v>58</v>
      </c>
      <c r="Z157" s="2" t="s">
        <v>91</v>
      </c>
      <c r="AA157" s="2" t="s">
        <v>92</v>
      </c>
      <c r="AB157" s="2" t="s">
        <v>92</v>
      </c>
      <c r="AC157" s="2" t="s">
        <v>92</v>
      </c>
      <c r="AD157" s="2" t="s">
        <v>92</v>
      </c>
      <c r="AE157" s="2" t="s">
        <v>118</v>
      </c>
      <c r="AF157" s="2" t="s">
        <v>85</v>
      </c>
      <c r="AG157" s="2" t="s">
        <v>93</v>
      </c>
      <c r="AH157" s="2" t="s">
        <v>78</v>
      </c>
      <c r="AI157" s="2" t="s">
        <v>65</v>
      </c>
      <c r="AJ157" s="2">
        <v>10</v>
      </c>
      <c r="AK157" s="2" t="s">
        <v>142</v>
      </c>
      <c r="AL157" s="3" t="s">
        <v>780</v>
      </c>
      <c r="AM157" s="3" t="s">
        <v>781</v>
      </c>
      <c r="AN157" s="3" t="s">
        <v>782</v>
      </c>
    </row>
    <row r="158" spans="1:40" ht="15.9" customHeight="1">
      <c r="A158" s="2" t="s">
        <v>783</v>
      </c>
      <c r="B158" s="2" t="s">
        <v>602</v>
      </c>
      <c r="C158" s="2" t="s">
        <v>193</v>
      </c>
      <c r="D158" s="2" t="s">
        <v>193</v>
      </c>
      <c r="E158" s="2" t="s">
        <v>45</v>
      </c>
      <c r="F158" s="2" t="s">
        <v>169</v>
      </c>
      <c r="G158" s="2" t="s">
        <v>83</v>
      </c>
      <c r="H158" s="2" t="s">
        <v>84</v>
      </c>
      <c r="I158" s="2" t="s">
        <v>103</v>
      </c>
      <c r="J158" s="2" t="s">
        <v>72</v>
      </c>
      <c r="K158" s="2" t="s">
        <v>222</v>
      </c>
      <c r="L158" s="2" t="s">
        <v>85</v>
      </c>
      <c r="M158" s="2" t="s">
        <v>86</v>
      </c>
      <c r="N158" s="2" t="s">
        <v>150</v>
      </c>
      <c r="O158" s="2" t="s">
        <v>52</v>
      </c>
      <c r="P158" s="2" t="s">
        <v>116</v>
      </c>
      <c r="Q158" s="2" t="s">
        <v>88</v>
      </c>
      <c r="R158" s="2" t="s">
        <v>89</v>
      </c>
      <c r="S158" s="2" t="s">
        <v>85</v>
      </c>
      <c r="T158" s="2">
        <v>10</v>
      </c>
      <c r="U158" s="2" t="s">
        <v>52</v>
      </c>
      <c r="V158" s="2" t="s">
        <v>90</v>
      </c>
      <c r="W158" s="2" t="s">
        <v>117</v>
      </c>
      <c r="X158" s="2" t="s">
        <v>85</v>
      </c>
      <c r="Y158" s="2" t="s">
        <v>58</v>
      </c>
      <c r="Z158" s="2" t="s">
        <v>59</v>
      </c>
      <c r="AA158" s="2" t="s">
        <v>92</v>
      </c>
      <c r="AB158" s="2" t="s">
        <v>60</v>
      </c>
      <c r="AC158" s="2" t="s">
        <v>60</v>
      </c>
      <c r="AD158" s="2" t="s">
        <v>62</v>
      </c>
      <c r="AE158" s="2" t="s">
        <v>111</v>
      </c>
      <c r="AF158" s="2" t="s">
        <v>127</v>
      </c>
      <c r="AG158" s="2" t="s">
        <v>63</v>
      </c>
      <c r="AH158" s="2" t="s">
        <v>64</v>
      </c>
      <c r="AI158" s="2" t="s">
        <v>65</v>
      </c>
      <c r="AJ158" s="2">
        <v>0</v>
      </c>
      <c r="AK158" s="2" t="s">
        <v>112</v>
      </c>
      <c r="AL158" s="3" t="s">
        <v>784</v>
      </c>
      <c r="AM158" s="3" t="s">
        <v>785</v>
      </c>
      <c r="AN158" s="3" t="s">
        <v>786</v>
      </c>
    </row>
    <row r="159" spans="1:40" ht="15.9" customHeight="1">
      <c r="A159" s="2" t="s">
        <v>787</v>
      </c>
      <c r="B159" s="2" t="s">
        <v>602</v>
      </c>
      <c r="C159" s="2" t="s">
        <v>348</v>
      </c>
      <c r="D159" s="2" t="s">
        <v>348</v>
      </c>
      <c r="E159" s="2" t="s">
        <v>45</v>
      </c>
      <c r="F159" s="2" t="s">
        <v>169</v>
      </c>
      <c r="G159" s="2" t="s">
        <v>388</v>
      </c>
      <c r="H159" s="2" t="s">
        <v>48</v>
      </c>
      <c r="I159" s="2" t="s">
        <v>103</v>
      </c>
      <c r="J159" s="2" t="s">
        <v>49</v>
      </c>
      <c r="K159" s="2" t="s">
        <v>103</v>
      </c>
      <c r="L159" s="2" t="s">
        <v>85</v>
      </c>
      <c r="M159" s="2" t="s">
        <v>134</v>
      </c>
      <c r="N159" s="2" t="s">
        <v>104</v>
      </c>
      <c r="O159" s="2" t="s">
        <v>105</v>
      </c>
      <c r="P159" s="2" t="s">
        <v>151</v>
      </c>
      <c r="Q159" s="2" t="s">
        <v>88</v>
      </c>
      <c r="R159" s="2" t="s">
        <v>89</v>
      </c>
      <c r="S159" s="2" t="s">
        <v>55</v>
      </c>
      <c r="T159" s="2">
        <v>10</v>
      </c>
      <c r="U159" s="2" t="s">
        <v>105</v>
      </c>
      <c r="V159" s="2" t="s">
        <v>90</v>
      </c>
      <c r="W159" s="2" t="s">
        <v>108</v>
      </c>
      <c r="X159" s="2" t="s">
        <v>55</v>
      </c>
      <c r="Y159" s="2" t="s">
        <v>58</v>
      </c>
      <c r="Z159" s="2" t="s">
        <v>59</v>
      </c>
      <c r="AA159" s="2" t="s">
        <v>62</v>
      </c>
      <c r="AB159" s="2" t="s">
        <v>62</v>
      </c>
      <c r="AC159" s="2" t="s">
        <v>62</v>
      </c>
      <c r="AD159" s="2" t="s">
        <v>62</v>
      </c>
      <c r="AE159" s="2" t="s">
        <v>788</v>
      </c>
      <c r="AF159" s="2" t="s">
        <v>55</v>
      </c>
      <c r="AG159" s="2" t="s">
        <v>63</v>
      </c>
      <c r="AH159" s="2" t="s">
        <v>64</v>
      </c>
      <c r="AI159" s="2" t="s">
        <v>211</v>
      </c>
      <c r="AJ159" s="2">
        <v>7</v>
      </c>
      <c r="AK159" s="2" t="s">
        <v>142</v>
      </c>
      <c r="AL159" s="3" t="s">
        <v>96</v>
      </c>
      <c r="AM159" s="3" t="s">
        <v>96</v>
      </c>
      <c r="AN159" s="3" t="s">
        <v>789</v>
      </c>
    </row>
    <row r="160" spans="1:40" ht="15.9" customHeight="1">
      <c r="A160" s="2" t="s">
        <v>790</v>
      </c>
      <c r="B160" s="2" t="s">
        <v>602</v>
      </c>
      <c r="C160" s="2" t="s">
        <v>141</v>
      </c>
      <c r="D160" s="2" t="s">
        <v>44</v>
      </c>
      <c r="E160" s="2" t="s">
        <v>45</v>
      </c>
      <c r="F160" s="2" t="s">
        <v>169</v>
      </c>
      <c r="G160" s="2" t="s">
        <v>83</v>
      </c>
      <c r="H160" s="2" t="s">
        <v>148</v>
      </c>
      <c r="I160" s="2" t="s">
        <v>260</v>
      </c>
      <c r="J160" s="2" t="s">
        <v>148</v>
      </c>
      <c r="K160" s="2" t="s">
        <v>103</v>
      </c>
      <c r="L160" s="2" t="s">
        <v>85</v>
      </c>
      <c r="M160" s="2" t="s">
        <v>51</v>
      </c>
      <c r="N160" s="2" t="s">
        <v>125</v>
      </c>
      <c r="O160" s="2" t="s">
        <v>52</v>
      </c>
      <c r="P160" s="2" t="s">
        <v>151</v>
      </c>
      <c r="Q160" s="2" t="s">
        <v>74</v>
      </c>
      <c r="R160" s="2" t="s">
        <v>54</v>
      </c>
      <c r="S160" s="2" t="s">
        <v>85</v>
      </c>
      <c r="T160" s="2">
        <v>8</v>
      </c>
      <c r="U160" s="2" t="s">
        <v>56</v>
      </c>
      <c r="V160" s="2" t="s">
        <v>90</v>
      </c>
      <c r="W160" s="2" t="s">
        <v>117</v>
      </c>
      <c r="X160" s="2" t="s">
        <v>85</v>
      </c>
      <c r="Y160" s="2" t="s">
        <v>58</v>
      </c>
      <c r="Z160" s="2" t="s">
        <v>59</v>
      </c>
      <c r="AA160" s="2" t="s">
        <v>62</v>
      </c>
      <c r="AB160" s="2" t="s">
        <v>62</v>
      </c>
      <c r="AC160" s="2" t="s">
        <v>62</v>
      </c>
      <c r="AD160" s="2" t="s">
        <v>92</v>
      </c>
      <c r="AE160" s="2" t="s">
        <v>791</v>
      </c>
      <c r="AF160" s="2" t="s">
        <v>127</v>
      </c>
      <c r="AG160" s="2" t="s">
        <v>63</v>
      </c>
      <c r="AH160" s="2" t="s">
        <v>78</v>
      </c>
      <c r="AI160" s="2" t="s">
        <v>65</v>
      </c>
      <c r="AJ160" s="2">
        <v>4</v>
      </c>
      <c r="AK160" s="2" t="s">
        <v>112</v>
      </c>
      <c r="AL160" s="3" t="s">
        <v>792</v>
      </c>
      <c r="AM160" s="3" t="s">
        <v>793</v>
      </c>
      <c r="AN160" s="3" t="s">
        <v>794</v>
      </c>
    </row>
    <row r="161" spans="1:40" ht="15.9" customHeight="1">
      <c r="A161" s="2" t="s">
        <v>795</v>
      </c>
      <c r="B161" s="2" t="s">
        <v>602</v>
      </c>
      <c r="C161" s="2" t="s">
        <v>141</v>
      </c>
      <c r="D161" s="2" t="s">
        <v>141</v>
      </c>
      <c r="E161" s="2" t="s">
        <v>45</v>
      </c>
      <c r="F161" s="2" t="s">
        <v>169</v>
      </c>
      <c r="G161" s="2" t="s">
        <v>796</v>
      </c>
      <c r="H161" s="2" t="s">
        <v>148</v>
      </c>
      <c r="I161" s="2" t="s">
        <v>260</v>
      </c>
      <c r="J161" s="2" t="s">
        <v>148</v>
      </c>
      <c r="K161" s="2" t="s">
        <v>103</v>
      </c>
      <c r="L161" s="2" t="s">
        <v>55</v>
      </c>
      <c r="M161" s="2" t="s">
        <v>134</v>
      </c>
      <c r="N161" s="2" t="s">
        <v>150</v>
      </c>
      <c r="O161" s="2" t="s">
        <v>201</v>
      </c>
      <c r="P161" s="2" t="s">
        <v>116</v>
      </c>
      <c r="Q161" s="2" t="s">
        <v>74</v>
      </c>
      <c r="R161" s="2" t="s">
        <v>89</v>
      </c>
      <c r="S161" s="2" t="s">
        <v>85</v>
      </c>
      <c r="T161" s="2">
        <v>9</v>
      </c>
      <c r="U161" s="2" t="s">
        <v>105</v>
      </c>
      <c r="V161" s="2" t="s">
        <v>90</v>
      </c>
      <c r="W161" s="2" t="s">
        <v>108</v>
      </c>
      <c r="X161" s="2" t="s">
        <v>55</v>
      </c>
      <c r="Y161" s="2" t="s">
        <v>58</v>
      </c>
      <c r="Z161" s="2" t="s">
        <v>59</v>
      </c>
      <c r="AA161" s="2" t="s">
        <v>62</v>
      </c>
      <c r="AB161" s="2" t="s">
        <v>61</v>
      </c>
      <c r="AC161" s="2" t="s">
        <v>62</v>
      </c>
      <c r="AD161" s="2" t="s">
        <v>61</v>
      </c>
      <c r="AE161" s="2" t="s">
        <v>135</v>
      </c>
      <c r="AF161" s="2" t="s">
        <v>55</v>
      </c>
      <c r="AG161" s="2" t="s">
        <v>77</v>
      </c>
      <c r="AH161" s="2" t="s">
        <v>64</v>
      </c>
      <c r="AI161" s="2" t="s">
        <v>128</v>
      </c>
      <c r="AJ161" s="2">
        <v>7</v>
      </c>
      <c r="AK161" s="2" t="s">
        <v>136</v>
      </c>
      <c r="AL161" s="3" t="s">
        <v>797</v>
      </c>
      <c r="AM161" s="3" t="s">
        <v>798</v>
      </c>
      <c r="AN161" s="3" t="s">
        <v>185</v>
      </c>
    </row>
    <row r="162" spans="1:40" ht="15.9" customHeight="1">
      <c r="A162" s="2" t="s">
        <v>799</v>
      </c>
      <c r="B162" s="2" t="s">
        <v>602</v>
      </c>
      <c r="C162" s="2" t="s">
        <v>141</v>
      </c>
      <c r="D162" s="2" t="s">
        <v>141</v>
      </c>
      <c r="E162" s="2" t="s">
        <v>45</v>
      </c>
      <c r="F162" s="2" t="s">
        <v>169</v>
      </c>
      <c r="G162" s="2" t="s">
        <v>221</v>
      </c>
      <c r="H162" s="2" t="s">
        <v>148</v>
      </c>
      <c r="I162" s="2" t="s">
        <v>260</v>
      </c>
      <c r="J162" s="2" t="s">
        <v>84</v>
      </c>
      <c r="K162" s="2" t="s">
        <v>103</v>
      </c>
      <c r="L162" s="2" t="s">
        <v>85</v>
      </c>
      <c r="M162" s="2" t="s">
        <v>73</v>
      </c>
      <c r="N162" s="2" t="s">
        <v>78</v>
      </c>
      <c r="O162" s="2" t="s">
        <v>105</v>
      </c>
      <c r="P162" s="2" t="s">
        <v>116</v>
      </c>
      <c r="Q162" s="2" t="s">
        <v>88</v>
      </c>
      <c r="R162" s="2" t="s">
        <v>54</v>
      </c>
      <c r="S162" s="2" t="s">
        <v>85</v>
      </c>
      <c r="T162" s="2">
        <v>10</v>
      </c>
      <c r="U162" s="2" t="s">
        <v>105</v>
      </c>
      <c r="V162" s="2" t="s">
        <v>90</v>
      </c>
      <c r="W162" s="2" t="s">
        <v>117</v>
      </c>
      <c r="X162" s="2" t="s">
        <v>55</v>
      </c>
      <c r="Y162" s="2" t="s">
        <v>58</v>
      </c>
      <c r="Z162" s="2" t="s">
        <v>59</v>
      </c>
      <c r="AA162" s="2" t="s">
        <v>62</v>
      </c>
      <c r="AB162" s="2" t="s">
        <v>62</v>
      </c>
      <c r="AC162" s="2" t="s">
        <v>61</v>
      </c>
      <c r="AD162" s="2" t="s">
        <v>92</v>
      </c>
      <c r="AE162" s="2" t="s">
        <v>135</v>
      </c>
      <c r="AF162" s="2" t="s">
        <v>50</v>
      </c>
      <c r="AG162" s="2" t="s">
        <v>63</v>
      </c>
      <c r="AH162" s="2" t="s">
        <v>64</v>
      </c>
      <c r="AI162" s="2" t="s">
        <v>65</v>
      </c>
      <c r="AJ162" s="2">
        <v>3</v>
      </c>
      <c r="AK162" s="2" t="s">
        <v>136</v>
      </c>
      <c r="AL162" s="3" t="s">
        <v>800</v>
      </c>
      <c r="AM162" s="3" t="s">
        <v>801</v>
      </c>
      <c r="AN162" s="3" t="s">
        <v>802</v>
      </c>
    </row>
    <row r="163" spans="1:40" ht="15.9" customHeight="1">
      <c r="A163" s="2" t="s">
        <v>803</v>
      </c>
      <c r="B163" s="2" t="s">
        <v>602</v>
      </c>
      <c r="C163" s="2" t="s">
        <v>44</v>
      </c>
      <c r="D163" s="2" t="s">
        <v>44</v>
      </c>
      <c r="E163" s="2" t="s">
        <v>45</v>
      </c>
      <c r="F163" s="2" t="s">
        <v>438</v>
      </c>
      <c r="G163" s="2" t="s">
        <v>47</v>
      </c>
      <c r="H163" s="2" t="s">
        <v>72</v>
      </c>
      <c r="I163" s="2" t="s">
        <v>149</v>
      </c>
      <c r="J163" s="2" t="s">
        <v>84</v>
      </c>
      <c r="K163" s="2" t="s">
        <v>103</v>
      </c>
      <c r="L163" s="2" t="s">
        <v>85</v>
      </c>
      <c r="M163" s="2" t="s">
        <v>188</v>
      </c>
      <c r="N163" s="2" t="s">
        <v>125</v>
      </c>
      <c r="O163" s="2" t="s">
        <v>52</v>
      </c>
      <c r="P163" s="2" t="s">
        <v>116</v>
      </c>
      <c r="Q163" s="2" t="s">
        <v>88</v>
      </c>
      <c r="R163" s="2" t="s">
        <v>89</v>
      </c>
      <c r="S163" s="2" t="s">
        <v>55</v>
      </c>
      <c r="T163" s="2">
        <v>9</v>
      </c>
      <c r="U163" s="2" t="s">
        <v>56</v>
      </c>
      <c r="V163" s="2" t="s">
        <v>90</v>
      </c>
      <c r="W163" s="2" t="s">
        <v>117</v>
      </c>
      <c r="X163" s="2" t="s">
        <v>85</v>
      </c>
      <c r="Y163" s="2" t="s">
        <v>58</v>
      </c>
      <c r="Z163" s="2" t="s">
        <v>59</v>
      </c>
      <c r="AA163" s="2" t="s">
        <v>92</v>
      </c>
      <c r="AB163" s="2" t="s">
        <v>92</v>
      </c>
      <c r="AC163" s="2" t="s">
        <v>92</v>
      </c>
      <c r="AD163" s="2" t="s">
        <v>92</v>
      </c>
      <c r="AE163" s="2" t="s">
        <v>118</v>
      </c>
      <c r="AF163" s="2" t="s">
        <v>85</v>
      </c>
      <c r="AG163" s="2" t="s">
        <v>77</v>
      </c>
      <c r="AH163" s="2" t="s">
        <v>64</v>
      </c>
      <c r="AI163" s="2" t="s">
        <v>95</v>
      </c>
      <c r="AJ163" s="2">
        <v>9</v>
      </c>
      <c r="AK163" s="2" t="s">
        <v>119</v>
      </c>
      <c r="AL163" s="3" t="s">
        <v>394</v>
      </c>
      <c r="AM163" s="3" t="s">
        <v>804</v>
      </c>
      <c r="AN163" s="3" t="s">
        <v>805</v>
      </c>
    </row>
    <row r="164" spans="1:40" ht="15.9" customHeight="1">
      <c r="A164" s="2" t="s">
        <v>806</v>
      </c>
      <c r="B164" s="2" t="s">
        <v>602</v>
      </c>
      <c r="C164" s="2" t="s">
        <v>807</v>
      </c>
      <c r="D164" s="2" t="s">
        <v>193</v>
      </c>
      <c r="E164" s="2" t="s">
        <v>220</v>
      </c>
      <c r="F164" s="2" t="s">
        <v>46</v>
      </c>
      <c r="G164" s="2" t="s">
        <v>221</v>
      </c>
      <c r="H164" s="2" t="s">
        <v>72</v>
      </c>
      <c r="I164" s="2" t="s">
        <v>149</v>
      </c>
      <c r="J164" s="2" t="s">
        <v>371</v>
      </c>
      <c r="K164" s="2" t="s">
        <v>371</v>
      </c>
      <c r="L164" s="2" t="s">
        <v>85</v>
      </c>
      <c r="M164" s="2" t="s">
        <v>134</v>
      </c>
      <c r="N164" s="2" t="s">
        <v>104</v>
      </c>
      <c r="O164" s="2" t="s">
        <v>56</v>
      </c>
      <c r="P164" s="2" t="s">
        <v>116</v>
      </c>
      <c r="Q164" s="2" t="s">
        <v>88</v>
      </c>
      <c r="R164" s="2" t="s">
        <v>89</v>
      </c>
      <c r="S164" s="2" t="s">
        <v>85</v>
      </c>
      <c r="T164" s="2">
        <v>8</v>
      </c>
      <c r="U164" s="2" t="s">
        <v>56</v>
      </c>
      <c r="V164" s="2" t="s">
        <v>90</v>
      </c>
      <c r="W164" s="2" t="s">
        <v>108</v>
      </c>
      <c r="X164" s="2" t="s">
        <v>85</v>
      </c>
      <c r="Y164" s="2" t="s">
        <v>58</v>
      </c>
      <c r="Z164" s="2" t="s">
        <v>164</v>
      </c>
      <c r="AA164" s="2" t="s">
        <v>92</v>
      </c>
      <c r="AB164" s="2" t="s">
        <v>62</v>
      </c>
      <c r="AC164" s="2" t="s">
        <v>92</v>
      </c>
      <c r="AD164" s="2" t="s">
        <v>92</v>
      </c>
      <c r="AE164" s="2" t="s">
        <v>118</v>
      </c>
      <c r="AF164" s="2" t="s">
        <v>85</v>
      </c>
      <c r="AG164" s="2" t="s">
        <v>93</v>
      </c>
      <c r="AH164" s="2" t="s">
        <v>94</v>
      </c>
      <c r="AI164" s="2" t="s">
        <v>95</v>
      </c>
      <c r="AJ164" s="2">
        <v>9</v>
      </c>
      <c r="AK164" s="2" t="s">
        <v>142</v>
      </c>
      <c r="AL164" s="3" t="s">
        <v>808</v>
      </c>
      <c r="AM164" s="3" t="s">
        <v>809</v>
      </c>
      <c r="AN164" s="3" t="s">
        <v>810</v>
      </c>
    </row>
    <row r="165" spans="1:40" ht="15.9" customHeight="1">
      <c r="A165" s="2" t="s">
        <v>811</v>
      </c>
      <c r="B165" s="2" t="s">
        <v>602</v>
      </c>
      <c r="C165" s="2" t="s">
        <v>141</v>
      </c>
      <c r="D165" s="2" t="s">
        <v>141</v>
      </c>
      <c r="E165" s="2" t="s">
        <v>220</v>
      </c>
      <c r="F165" s="2" t="s">
        <v>46</v>
      </c>
      <c r="G165" s="2" t="s">
        <v>812</v>
      </c>
      <c r="H165" s="2" t="s">
        <v>84</v>
      </c>
      <c r="I165" s="2" t="s">
        <v>103</v>
      </c>
      <c r="J165" s="2" t="s">
        <v>48</v>
      </c>
      <c r="K165" s="2" t="s">
        <v>103</v>
      </c>
      <c r="L165" s="2" t="s">
        <v>85</v>
      </c>
      <c r="M165" s="2" t="s">
        <v>51</v>
      </c>
      <c r="N165" s="2" t="s">
        <v>150</v>
      </c>
      <c r="O165" s="2" t="s">
        <v>52</v>
      </c>
      <c r="P165" s="2" t="s">
        <v>116</v>
      </c>
      <c r="Q165" s="2" t="s">
        <v>88</v>
      </c>
      <c r="R165" s="2" t="s">
        <v>89</v>
      </c>
      <c r="S165" s="2" t="s">
        <v>85</v>
      </c>
      <c r="T165" s="2">
        <v>10</v>
      </c>
      <c r="U165" s="2" t="s">
        <v>56</v>
      </c>
      <c r="V165" s="2" t="s">
        <v>90</v>
      </c>
      <c r="W165" s="2" t="s">
        <v>108</v>
      </c>
      <c r="X165" s="2" t="s">
        <v>85</v>
      </c>
      <c r="Y165" s="2" t="s">
        <v>58</v>
      </c>
      <c r="Z165" s="2" t="s">
        <v>59</v>
      </c>
      <c r="AA165" s="2" t="s">
        <v>92</v>
      </c>
      <c r="AB165" s="2" t="s">
        <v>92</v>
      </c>
      <c r="AC165" s="2" t="s">
        <v>92</v>
      </c>
      <c r="AD165" s="2" t="s">
        <v>92</v>
      </c>
      <c r="AE165" s="2" t="s">
        <v>118</v>
      </c>
      <c r="AF165" s="2" t="s">
        <v>85</v>
      </c>
      <c r="AG165" s="2" t="s">
        <v>63</v>
      </c>
      <c r="AH165" s="2" t="s">
        <v>94</v>
      </c>
      <c r="AI165" s="2" t="s">
        <v>95</v>
      </c>
      <c r="AJ165" s="2">
        <v>5</v>
      </c>
      <c r="AK165" s="2" t="s">
        <v>142</v>
      </c>
      <c r="AL165" s="3" t="s">
        <v>813</v>
      </c>
      <c r="AM165" s="3" t="s">
        <v>96</v>
      </c>
      <c r="AN165" s="3" t="s">
        <v>814</v>
      </c>
    </row>
    <row r="166" spans="1:40" ht="15.9" customHeight="1">
      <c r="A166" s="2" t="s">
        <v>815</v>
      </c>
      <c r="B166" s="2" t="s">
        <v>602</v>
      </c>
      <c r="C166" s="2" t="s">
        <v>44</v>
      </c>
      <c r="D166" s="2" t="s">
        <v>44</v>
      </c>
      <c r="E166" s="2" t="s">
        <v>45</v>
      </c>
      <c r="F166" s="2" t="s">
        <v>46</v>
      </c>
      <c r="G166" s="2" t="s">
        <v>281</v>
      </c>
      <c r="H166" s="2" t="s">
        <v>260</v>
      </c>
      <c r="I166" s="2" t="s">
        <v>103</v>
      </c>
      <c r="J166" s="2" t="s">
        <v>371</v>
      </c>
      <c r="K166" s="2" t="s">
        <v>103</v>
      </c>
      <c r="L166" s="2" t="s">
        <v>85</v>
      </c>
      <c r="M166" s="2" t="s">
        <v>86</v>
      </c>
      <c r="N166" s="2" t="s">
        <v>150</v>
      </c>
      <c r="O166" s="2" t="s">
        <v>52</v>
      </c>
      <c r="P166" s="2" t="s">
        <v>116</v>
      </c>
      <c r="Q166" s="2" t="s">
        <v>88</v>
      </c>
      <c r="R166" s="2" t="s">
        <v>89</v>
      </c>
      <c r="S166" s="2" t="s">
        <v>85</v>
      </c>
      <c r="T166" s="2">
        <v>8</v>
      </c>
      <c r="U166" s="2" t="s">
        <v>105</v>
      </c>
      <c r="V166" s="2" t="s">
        <v>90</v>
      </c>
      <c r="W166" s="2" t="s">
        <v>108</v>
      </c>
      <c r="X166" s="2" t="s">
        <v>55</v>
      </c>
      <c r="Y166" s="2" t="s">
        <v>58</v>
      </c>
      <c r="Z166" s="2" t="s">
        <v>59</v>
      </c>
      <c r="AA166" s="2" t="s">
        <v>62</v>
      </c>
      <c r="AB166" s="2" t="s">
        <v>62</v>
      </c>
      <c r="AC166" s="2" t="s">
        <v>61</v>
      </c>
      <c r="AD166" s="2" t="s">
        <v>62</v>
      </c>
      <c r="AE166" s="2" t="s">
        <v>118</v>
      </c>
      <c r="AF166" s="2" t="s">
        <v>85</v>
      </c>
      <c r="AG166" s="2" t="s">
        <v>63</v>
      </c>
      <c r="AH166" s="2" t="s">
        <v>64</v>
      </c>
      <c r="AI166" s="2" t="s">
        <v>65</v>
      </c>
      <c r="AJ166" s="2">
        <v>6</v>
      </c>
      <c r="AK166" s="2" t="s">
        <v>136</v>
      </c>
      <c r="AL166" s="3" t="s">
        <v>816</v>
      </c>
      <c r="AM166" s="3" t="s">
        <v>817</v>
      </c>
      <c r="AN166" s="3" t="s">
        <v>818</v>
      </c>
    </row>
    <row r="167" spans="1:40" ht="15.9" customHeight="1">
      <c r="A167" s="2" t="s">
        <v>819</v>
      </c>
      <c r="B167" s="2" t="s">
        <v>602</v>
      </c>
      <c r="C167" s="2" t="s">
        <v>193</v>
      </c>
      <c r="D167" s="2" t="s">
        <v>193</v>
      </c>
      <c r="E167" s="2" t="s">
        <v>45</v>
      </c>
      <c r="F167" s="2" t="s">
        <v>169</v>
      </c>
      <c r="G167" s="2" t="s">
        <v>70</v>
      </c>
      <c r="H167" s="2" t="s">
        <v>260</v>
      </c>
      <c r="I167" s="2" t="s">
        <v>103</v>
      </c>
      <c r="J167" s="2" t="s">
        <v>148</v>
      </c>
      <c r="K167" s="2" t="s">
        <v>103</v>
      </c>
      <c r="L167" s="2" t="s">
        <v>85</v>
      </c>
      <c r="M167" s="2" t="s">
        <v>86</v>
      </c>
      <c r="N167" s="2" t="s">
        <v>104</v>
      </c>
      <c r="O167" s="2" t="s">
        <v>56</v>
      </c>
      <c r="P167" s="2" t="s">
        <v>116</v>
      </c>
      <c r="Q167" s="2" t="s">
        <v>88</v>
      </c>
      <c r="R167" s="2" t="s">
        <v>89</v>
      </c>
      <c r="S167" s="2" t="s">
        <v>85</v>
      </c>
      <c r="T167" s="2">
        <v>10</v>
      </c>
      <c r="U167" s="2" t="s">
        <v>56</v>
      </c>
      <c r="V167" s="2" t="s">
        <v>90</v>
      </c>
      <c r="W167" s="2" t="s">
        <v>117</v>
      </c>
      <c r="X167" s="2" t="s">
        <v>55</v>
      </c>
      <c r="Y167" s="2" t="s">
        <v>58</v>
      </c>
      <c r="Z167" s="2" t="s">
        <v>59</v>
      </c>
      <c r="AA167" s="2" t="s">
        <v>92</v>
      </c>
      <c r="AB167" s="2" t="s">
        <v>92</v>
      </c>
      <c r="AC167" s="2" t="s">
        <v>92</v>
      </c>
      <c r="AD167" s="2" t="s">
        <v>92</v>
      </c>
      <c r="AE167" s="2" t="s">
        <v>118</v>
      </c>
      <c r="AF167" s="2" t="s">
        <v>55</v>
      </c>
      <c r="AG167" s="2" t="s">
        <v>93</v>
      </c>
      <c r="AH167" s="2" t="s">
        <v>94</v>
      </c>
      <c r="AI167" s="2" t="s">
        <v>128</v>
      </c>
      <c r="AJ167" s="2">
        <v>10</v>
      </c>
      <c r="AK167" s="2" t="s">
        <v>119</v>
      </c>
      <c r="AL167" s="3" t="s">
        <v>820</v>
      </c>
      <c r="AM167" s="3" t="s">
        <v>821</v>
      </c>
      <c r="AN167" s="3" t="s">
        <v>822</v>
      </c>
    </row>
    <row r="168" spans="1:40" ht="15.9" customHeight="1">
      <c r="A168" s="2" t="s">
        <v>823</v>
      </c>
      <c r="B168" s="2" t="s">
        <v>602</v>
      </c>
      <c r="C168" s="2" t="s">
        <v>141</v>
      </c>
      <c r="D168" s="2" t="s">
        <v>44</v>
      </c>
      <c r="E168" s="2" t="s">
        <v>220</v>
      </c>
      <c r="F168" s="2" t="s">
        <v>46</v>
      </c>
      <c r="G168" s="2" t="s">
        <v>385</v>
      </c>
      <c r="H168" s="2" t="s">
        <v>260</v>
      </c>
      <c r="I168" s="2" t="s">
        <v>103</v>
      </c>
      <c r="J168" s="2" t="s">
        <v>148</v>
      </c>
      <c r="K168" s="2" t="s">
        <v>103</v>
      </c>
      <c r="L168" s="2" t="s">
        <v>85</v>
      </c>
      <c r="M168" s="2" t="s">
        <v>134</v>
      </c>
      <c r="N168" s="2" t="s">
        <v>104</v>
      </c>
      <c r="O168" s="2" t="s">
        <v>56</v>
      </c>
      <c r="P168" s="2" t="s">
        <v>116</v>
      </c>
      <c r="Q168" s="2" t="s">
        <v>88</v>
      </c>
      <c r="R168" s="2" t="s">
        <v>89</v>
      </c>
      <c r="S168" s="2" t="s">
        <v>85</v>
      </c>
      <c r="T168" s="2">
        <v>10</v>
      </c>
      <c r="U168" s="2" t="s">
        <v>56</v>
      </c>
      <c r="V168" s="2" t="s">
        <v>90</v>
      </c>
      <c r="W168" s="2" t="s">
        <v>117</v>
      </c>
      <c r="X168" s="2" t="s">
        <v>85</v>
      </c>
      <c r="Y168" s="2" t="s">
        <v>58</v>
      </c>
      <c r="Z168" s="2" t="s">
        <v>91</v>
      </c>
      <c r="AA168" s="2" t="s">
        <v>92</v>
      </c>
      <c r="AB168" s="2" t="s">
        <v>92</v>
      </c>
      <c r="AC168" s="2" t="s">
        <v>92</v>
      </c>
      <c r="AD168" s="2" t="s">
        <v>92</v>
      </c>
      <c r="AE168" s="2" t="s">
        <v>118</v>
      </c>
      <c r="AF168" s="2" t="s">
        <v>85</v>
      </c>
      <c r="AG168" s="2" t="s">
        <v>93</v>
      </c>
      <c r="AH168" s="2" t="s">
        <v>94</v>
      </c>
      <c r="AI168" s="2" t="s">
        <v>95</v>
      </c>
      <c r="AJ168" s="2">
        <v>10</v>
      </c>
      <c r="AK168" s="2" t="s">
        <v>142</v>
      </c>
      <c r="AL168" s="3" t="s">
        <v>824</v>
      </c>
      <c r="AM168" s="3" t="s">
        <v>825</v>
      </c>
      <c r="AN168" s="3" t="s">
        <v>826</v>
      </c>
    </row>
    <row r="169" spans="1:40" ht="15.9" customHeight="1">
      <c r="A169" s="2" t="s">
        <v>827</v>
      </c>
      <c r="B169" s="2" t="s">
        <v>602</v>
      </c>
      <c r="C169" s="2" t="s">
        <v>141</v>
      </c>
      <c r="D169" s="2" t="s">
        <v>141</v>
      </c>
      <c r="E169" s="2" t="s">
        <v>45</v>
      </c>
      <c r="F169" s="2" t="s">
        <v>46</v>
      </c>
      <c r="G169" s="2" t="s">
        <v>83</v>
      </c>
      <c r="H169" s="2" t="s">
        <v>84</v>
      </c>
      <c r="I169" s="2" t="s">
        <v>103</v>
      </c>
      <c r="J169" s="2" t="s">
        <v>48</v>
      </c>
      <c r="K169" s="2" t="s">
        <v>103</v>
      </c>
      <c r="L169" s="2" t="s">
        <v>85</v>
      </c>
      <c r="M169" s="2" t="s">
        <v>134</v>
      </c>
      <c r="N169" s="2" t="s">
        <v>125</v>
      </c>
      <c r="O169" s="2" t="s">
        <v>87</v>
      </c>
      <c r="P169" s="2" t="s">
        <v>116</v>
      </c>
      <c r="Q169" s="2" t="s">
        <v>88</v>
      </c>
      <c r="R169" s="2" t="s">
        <v>89</v>
      </c>
      <c r="S169" s="2" t="s">
        <v>85</v>
      </c>
      <c r="T169" s="2">
        <v>9</v>
      </c>
      <c r="U169" s="2" t="s">
        <v>56</v>
      </c>
      <c r="V169" s="2" t="s">
        <v>90</v>
      </c>
      <c r="W169" s="2" t="s">
        <v>117</v>
      </c>
      <c r="X169" s="2" t="s">
        <v>85</v>
      </c>
      <c r="Y169" s="2" t="s">
        <v>76</v>
      </c>
      <c r="Z169" s="2" t="s">
        <v>59</v>
      </c>
      <c r="AA169" s="2" t="s">
        <v>92</v>
      </c>
      <c r="AB169" s="2" t="s">
        <v>62</v>
      </c>
      <c r="AC169" s="2" t="s">
        <v>92</v>
      </c>
      <c r="AD169" s="2" t="s">
        <v>92</v>
      </c>
      <c r="AE169" s="2" t="s">
        <v>118</v>
      </c>
      <c r="AF169" s="2" t="s">
        <v>85</v>
      </c>
      <c r="AG169" s="2" t="s">
        <v>93</v>
      </c>
      <c r="AH169" s="2" t="s">
        <v>94</v>
      </c>
      <c r="AI169" s="2" t="s">
        <v>128</v>
      </c>
      <c r="AJ169" s="2">
        <v>9</v>
      </c>
      <c r="AK169" s="2" t="s">
        <v>119</v>
      </c>
      <c r="AL169" s="3" t="s">
        <v>828</v>
      </c>
      <c r="AM169" s="3" t="s">
        <v>829</v>
      </c>
      <c r="AN169" s="3" t="s">
        <v>830</v>
      </c>
    </row>
    <row r="170" spans="1:40" ht="15.9" customHeight="1">
      <c r="A170" s="2" t="s">
        <v>831</v>
      </c>
      <c r="B170" s="2" t="s">
        <v>602</v>
      </c>
      <c r="C170" s="2" t="s">
        <v>101</v>
      </c>
      <c r="D170" s="2" t="s">
        <v>101</v>
      </c>
      <c r="E170" s="2" t="s">
        <v>45</v>
      </c>
      <c r="F170" s="2" t="s">
        <v>169</v>
      </c>
      <c r="G170" s="2" t="s">
        <v>385</v>
      </c>
      <c r="H170" s="2" t="s">
        <v>72</v>
      </c>
      <c r="I170" s="2" t="s">
        <v>103</v>
      </c>
      <c r="J170" s="2" t="s">
        <v>84</v>
      </c>
      <c r="K170" s="2" t="s">
        <v>103</v>
      </c>
      <c r="L170" s="2" t="s">
        <v>85</v>
      </c>
      <c r="M170" s="2" t="s">
        <v>86</v>
      </c>
      <c r="N170" s="2" t="s">
        <v>115</v>
      </c>
      <c r="O170" s="2" t="s">
        <v>87</v>
      </c>
      <c r="P170" s="2" t="s">
        <v>116</v>
      </c>
      <c r="Q170" s="2" t="s">
        <v>88</v>
      </c>
      <c r="R170" s="2" t="s">
        <v>89</v>
      </c>
      <c r="S170" s="2" t="s">
        <v>55</v>
      </c>
      <c r="T170" s="2">
        <v>8</v>
      </c>
      <c r="U170" s="2" t="s">
        <v>56</v>
      </c>
      <c r="V170" s="2" t="s">
        <v>90</v>
      </c>
      <c r="W170" s="2" t="s">
        <v>108</v>
      </c>
      <c r="X170" s="2" t="s">
        <v>85</v>
      </c>
      <c r="Y170" s="2" t="s">
        <v>58</v>
      </c>
      <c r="Z170" s="2" t="s">
        <v>91</v>
      </c>
      <c r="AA170" s="2" t="s">
        <v>92</v>
      </c>
      <c r="AB170" s="2" t="s">
        <v>92</v>
      </c>
      <c r="AC170" s="2" t="s">
        <v>92</v>
      </c>
      <c r="AD170" s="2" t="s">
        <v>92</v>
      </c>
      <c r="AE170" s="2" t="s">
        <v>118</v>
      </c>
      <c r="AF170" s="2" t="s">
        <v>85</v>
      </c>
      <c r="AG170" s="2" t="s">
        <v>93</v>
      </c>
      <c r="AH170" s="2" t="s">
        <v>94</v>
      </c>
      <c r="AI170" s="2" t="s">
        <v>95</v>
      </c>
      <c r="AJ170" s="2">
        <v>10</v>
      </c>
      <c r="AK170" s="2" t="s">
        <v>142</v>
      </c>
      <c r="AL170" s="3" t="s">
        <v>832</v>
      </c>
      <c r="AM170" s="3" t="s">
        <v>833</v>
      </c>
      <c r="AN170" s="3" t="s">
        <v>834</v>
      </c>
    </row>
    <row r="171" spans="1:40" ht="15.9" customHeight="1">
      <c r="A171" s="2" t="s">
        <v>835</v>
      </c>
      <c r="B171" s="2" t="s">
        <v>602</v>
      </c>
      <c r="C171" s="2" t="s">
        <v>44</v>
      </c>
      <c r="D171" s="2" t="s">
        <v>44</v>
      </c>
      <c r="E171" s="2" t="s">
        <v>45</v>
      </c>
      <c r="F171" s="2" t="s">
        <v>46</v>
      </c>
      <c r="G171" s="2" t="s">
        <v>83</v>
      </c>
      <c r="H171" s="2" t="s">
        <v>260</v>
      </c>
      <c r="I171" s="2" t="s">
        <v>103</v>
      </c>
      <c r="J171" s="2" t="s">
        <v>48</v>
      </c>
      <c r="K171" s="2" t="s">
        <v>103</v>
      </c>
      <c r="L171" s="2" t="s">
        <v>85</v>
      </c>
      <c r="M171" s="2" t="s">
        <v>86</v>
      </c>
      <c r="N171" s="2" t="s">
        <v>78</v>
      </c>
      <c r="O171" s="2" t="s">
        <v>87</v>
      </c>
      <c r="P171" s="2" t="s">
        <v>116</v>
      </c>
      <c r="Q171" s="2" t="s">
        <v>88</v>
      </c>
      <c r="R171" s="2" t="s">
        <v>89</v>
      </c>
      <c r="S171" s="2" t="s">
        <v>85</v>
      </c>
      <c r="T171" s="2">
        <v>10</v>
      </c>
      <c r="U171" s="2" t="s">
        <v>56</v>
      </c>
      <c r="V171" s="2" t="s">
        <v>90</v>
      </c>
      <c r="W171" s="2" t="s">
        <v>170</v>
      </c>
      <c r="X171" s="2" t="s">
        <v>85</v>
      </c>
      <c r="Y171" s="2" t="s">
        <v>58</v>
      </c>
      <c r="Z171" s="2" t="s">
        <v>91</v>
      </c>
      <c r="AA171" s="2" t="s">
        <v>62</v>
      </c>
      <c r="AB171" s="2" t="s">
        <v>62</v>
      </c>
      <c r="AC171" s="2" t="s">
        <v>92</v>
      </c>
      <c r="AD171" s="2" t="s">
        <v>62</v>
      </c>
      <c r="AE171" s="2" t="s">
        <v>118</v>
      </c>
      <c r="AF171" s="2" t="s">
        <v>85</v>
      </c>
      <c r="AG171" s="2" t="s">
        <v>93</v>
      </c>
      <c r="AH171" s="2" t="s">
        <v>78</v>
      </c>
      <c r="AI171" s="2" t="s">
        <v>211</v>
      </c>
      <c r="AJ171" s="2">
        <v>7</v>
      </c>
      <c r="AK171" s="2" t="s">
        <v>142</v>
      </c>
      <c r="AL171" s="3" t="s">
        <v>836</v>
      </c>
      <c r="AM171" s="3" t="s">
        <v>837</v>
      </c>
      <c r="AN171" s="3" t="s">
        <v>838</v>
      </c>
    </row>
    <row r="172" spans="1:40" ht="15.9" customHeight="1">
      <c r="A172" s="2" t="s">
        <v>839</v>
      </c>
      <c r="B172" s="2" t="s">
        <v>602</v>
      </c>
      <c r="C172" s="2" t="s">
        <v>44</v>
      </c>
      <c r="D172" s="2" t="s">
        <v>44</v>
      </c>
      <c r="E172" s="2" t="s">
        <v>45</v>
      </c>
      <c r="F172" s="2" t="s">
        <v>46</v>
      </c>
      <c r="G172" s="2" t="s">
        <v>335</v>
      </c>
      <c r="H172" s="2" t="s">
        <v>72</v>
      </c>
      <c r="I172" s="2" t="s">
        <v>103</v>
      </c>
      <c r="J172" s="2" t="s">
        <v>72</v>
      </c>
      <c r="K172" s="2" t="s">
        <v>103</v>
      </c>
      <c r="L172" s="2" t="s">
        <v>85</v>
      </c>
      <c r="M172" s="2" t="s">
        <v>134</v>
      </c>
      <c r="N172" s="2" t="s">
        <v>115</v>
      </c>
      <c r="O172" s="2" t="s">
        <v>56</v>
      </c>
      <c r="P172" s="2" t="s">
        <v>106</v>
      </c>
      <c r="Q172" s="2" t="s">
        <v>88</v>
      </c>
      <c r="R172" s="2" t="s">
        <v>89</v>
      </c>
      <c r="S172" s="2" t="s">
        <v>85</v>
      </c>
      <c r="T172" s="2">
        <v>8</v>
      </c>
      <c r="U172" s="2" t="s">
        <v>105</v>
      </c>
      <c r="V172" s="2" t="s">
        <v>90</v>
      </c>
      <c r="W172" s="2" t="s">
        <v>117</v>
      </c>
      <c r="X172" s="2" t="s">
        <v>55</v>
      </c>
      <c r="Y172" s="2" t="s">
        <v>58</v>
      </c>
      <c r="Z172" s="2" t="s">
        <v>59</v>
      </c>
      <c r="AA172" s="2" t="s">
        <v>92</v>
      </c>
      <c r="AB172" s="2" t="s">
        <v>92</v>
      </c>
      <c r="AC172" s="2" t="s">
        <v>92</v>
      </c>
      <c r="AD172" s="2" t="s">
        <v>62</v>
      </c>
      <c r="AE172" s="2" t="s">
        <v>118</v>
      </c>
      <c r="AF172" s="2" t="s">
        <v>85</v>
      </c>
      <c r="AG172" s="2" t="s">
        <v>93</v>
      </c>
      <c r="AH172" s="2" t="s">
        <v>94</v>
      </c>
      <c r="AI172" s="2" t="s">
        <v>95</v>
      </c>
      <c r="AJ172" s="2">
        <v>8</v>
      </c>
      <c r="AK172" s="2" t="s">
        <v>142</v>
      </c>
      <c r="AL172" s="3" t="s">
        <v>840</v>
      </c>
      <c r="AM172" s="3" t="s">
        <v>841</v>
      </c>
      <c r="AN172" s="3" t="s">
        <v>842</v>
      </c>
    </row>
    <row r="173" spans="1:40" ht="15.9" customHeight="1">
      <c r="A173" s="2" t="s">
        <v>843</v>
      </c>
      <c r="B173" s="2" t="s">
        <v>602</v>
      </c>
      <c r="C173" s="2" t="s">
        <v>348</v>
      </c>
      <c r="D173" s="2" t="s">
        <v>193</v>
      </c>
      <c r="E173" s="2" t="s">
        <v>45</v>
      </c>
      <c r="F173" s="2" t="s">
        <v>169</v>
      </c>
      <c r="G173" s="2" t="s">
        <v>83</v>
      </c>
      <c r="H173" s="2" t="s">
        <v>72</v>
      </c>
      <c r="I173" s="2" t="s">
        <v>103</v>
      </c>
      <c r="J173" s="2" t="s">
        <v>84</v>
      </c>
      <c r="K173" s="2" t="s">
        <v>103</v>
      </c>
      <c r="L173" s="2" t="s">
        <v>55</v>
      </c>
      <c r="M173" s="2" t="s">
        <v>183</v>
      </c>
      <c r="N173" s="2" t="s">
        <v>104</v>
      </c>
      <c r="O173" s="2" t="s">
        <v>87</v>
      </c>
      <c r="P173" s="2" t="s">
        <v>151</v>
      </c>
      <c r="Q173" s="2" t="s">
        <v>74</v>
      </c>
      <c r="R173" s="2" t="s">
        <v>89</v>
      </c>
      <c r="S173" s="2" t="s">
        <v>55</v>
      </c>
      <c r="T173" s="2">
        <v>8</v>
      </c>
      <c r="U173" s="2" t="s">
        <v>56</v>
      </c>
      <c r="V173" s="2" t="s">
        <v>90</v>
      </c>
      <c r="W173" s="2" t="s">
        <v>108</v>
      </c>
      <c r="X173" s="2" t="s">
        <v>85</v>
      </c>
      <c r="Y173" s="2" t="s">
        <v>58</v>
      </c>
      <c r="Z173" s="2" t="s">
        <v>59</v>
      </c>
      <c r="AA173" s="2" t="s">
        <v>92</v>
      </c>
      <c r="AB173" s="2" t="s">
        <v>62</v>
      </c>
      <c r="AC173" s="2" t="s">
        <v>92</v>
      </c>
      <c r="AD173" s="2" t="s">
        <v>92</v>
      </c>
      <c r="AE173" s="2" t="s">
        <v>118</v>
      </c>
      <c r="AF173" s="2" t="s">
        <v>55</v>
      </c>
      <c r="AG173" s="2" t="s">
        <v>77</v>
      </c>
      <c r="AH173" s="2" t="s">
        <v>94</v>
      </c>
      <c r="AI173" s="2" t="s">
        <v>95</v>
      </c>
      <c r="AJ173" s="2">
        <v>9</v>
      </c>
      <c r="AK173" s="2" t="s">
        <v>119</v>
      </c>
      <c r="AL173" s="3" t="s">
        <v>844</v>
      </c>
      <c r="AM173" s="3" t="s">
        <v>845</v>
      </c>
      <c r="AN173" s="3" t="s">
        <v>846</v>
      </c>
    </row>
    <row r="174" spans="1:40" ht="15.9" customHeight="1">
      <c r="A174" s="2" t="s">
        <v>847</v>
      </c>
      <c r="B174" s="2" t="s">
        <v>602</v>
      </c>
      <c r="C174" s="2" t="s">
        <v>101</v>
      </c>
      <c r="D174" s="2" t="s">
        <v>101</v>
      </c>
      <c r="E174" s="2" t="s">
        <v>45</v>
      </c>
      <c r="F174" s="2" t="s">
        <v>169</v>
      </c>
      <c r="G174" s="2" t="s">
        <v>316</v>
      </c>
      <c r="H174" s="2" t="s">
        <v>78</v>
      </c>
      <c r="I174" s="2" t="s">
        <v>103</v>
      </c>
      <c r="J174" s="2" t="s">
        <v>49</v>
      </c>
      <c r="K174" s="2" t="s">
        <v>194</v>
      </c>
      <c r="L174" s="2" t="s">
        <v>55</v>
      </c>
      <c r="M174" s="2" t="s">
        <v>73</v>
      </c>
      <c r="N174" s="2" t="s">
        <v>125</v>
      </c>
      <c r="O174" s="2" t="s">
        <v>52</v>
      </c>
      <c r="P174" s="2" t="s">
        <v>106</v>
      </c>
      <c r="Q174" s="2" t="s">
        <v>88</v>
      </c>
      <c r="R174" s="2" t="s">
        <v>89</v>
      </c>
      <c r="S174" s="2" t="s">
        <v>55</v>
      </c>
      <c r="T174" s="2">
        <v>6</v>
      </c>
      <c r="U174" s="2" t="s">
        <v>52</v>
      </c>
      <c r="V174" s="2" t="s">
        <v>90</v>
      </c>
      <c r="W174" s="2" t="s">
        <v>117</v>
      </c>
      <c r="X174" s="2" t="s">
        <v>55</v>
      </c>
      <c r="Y174" s="2" t="s">
        <v>54</v>
      </c>
      <c r="Z174" s="2" t="s">
        <v>59</v>
      </c>
      <c r="AA174" s="2" t="s">
        <v>61</v>
      </c>
      <c r="AB174" s="2" t="s">
        <v>60</v>
      </c>
      <c r="AC174" s="2" t="s">
        <v>61</v>
      </c>
      <c r="AD174" s="2" t="s">
        <v>60</v>
      </c>
      <c r="AE174" s="2" t="s">
        <v>135</v>
      </c>
      <c r="AF174" s="2" t="s">
        <v>55</v>
      </c>
      <c r="AG174" s="2" t="s">
        <v>77</v>
      </c>
      <c r="AH174" s="2" t="s">
        <v>64</v>
      </c>
      <c r="AI174" s="2" t="s">
        <v>65</v>
      </c>
      <c r="AJ174" s="2">
        <v>6</v>
      </c>
      <c r="AK174" s="2" t="s">
        <v>136</v>
      </c>
      <c r="AL174" s="3" t="s">
        <v>848</v>
      </c>
      <c r="AM174" s="3" t="s">
        <v>849</v>
      </c>
      <c r="AN174" s="3" t="s">
        <v>850</v>
      </c>
    </row>
    <row r="175" spans="1:40" ht="15.9" customHeight="1">
      <c r="A175" s="2" t="s">
        <v>851</v>
      </c>
      <c r="B175" s="2" t="s">
        <v>602</v>
      </c>
      <c r="C175" s="2" t="s">
        <v>141</v>
      </c>
      <c r="D175" s="2" t="s">
        <v>44</v>
      </c>
      <c r="E175" s="2" t="s">
        <v>45</v>
      </c>
      <c r="F175" s="2" t="s">
        <v>46</v>
      </c>
      <c r="G175" s="2" t="s">
        <v>812</v>
      </c>
      <c r="H175" s="2" t="s">
        <v>260</v>
      </c>
      <c r="I175" s="2" t="s">
        <v>103</v>
      </c>
      <c r="J175" s="2" t="s">
        <v>148</v>
      </c>
      <c r="K175" s="2" t="s">
        <v>194</v>
      </c>
      <c r="L175" s="2" t="s">
        <v>85</v>
      </c>
      <c r="M175" s="2" t="s">
        <v>188</v>
      </c>
      <c r="N175" s="2" t="s">
        <v>125</v>
      </c>
      <c r="O175" s="2" t="s">
        <v>52</v>
      </c>
      <c r="P175" s="2" t="s">
        <v>116</v>
      </c>
      <c r="Q175" s="2" t="s">
        <v>88</v>
      </c>
      <c r="R175" s="2" t="s">
        <v>89</v>
      </c>
      <c r="S175" s="2" t="s">
        <v>85</v>
      </c>
      <c r="T175" s="2">
        <v>5</v>
      </c>
      <c r="U175" s="2" t="s">
        <v>105</v>
      </c>
      <c r="V175" s="2" t="s">
        <v>90</v>
      </c>
      <c r="W175" s="2" t="s">
        <v>117</v>
      </c>
      <c r="X175" s="2" t="s">
        <v>55</v>
      </c>
      <c r="Y175" s="2" t="s">
        <v>58</v>
      </c>
      <c r="Z175" s="2" t="s">
        <v>59</v>
      </c>
      <c r="AA175" s="2" t="s">
        <v>61</v>
      </c>
      <c r="AB175" s="2" t="s">
        <v>61</v>
      </c>
      <c r="AC175" s="2" t="s">
        <v>61</v>
      </c>
      <c r="AD175" s="2" t="s">
        <v>62</v>
      </c>
      <c r="AE175" s="2" t="s">
        <v>135</v>
      </c>
      <c r="AF175" s="2" t="s">
        <v>55</v>
      </c>
      <c r="AG175" s="2" t="s">
        <v>77</v>
      </c>
      <c r="AH175" s="2" t="s">
        <v>64</v>
      </c>
      <c r="AI175" s="2" t="s">
        <v>95</v>
      </c>
      <c r="AJ175" s="2">
        <v>5</v>
      </c>
      <c r="AK175" s="2" t="s">
        <v>119</v>
      </c>
      <c r="AL175" s="3" t="s">
        <v>852</v>
      </c>
      <c r="AM175" s="3" t="s">
        <v>853</v>
      </c>
      <c r="AN175" s="3" t="s">
        <v>854</v>
      </c>
    </row>
    <row r="176" spans="1:40" ht="15.9" customHeight="1">
      <c r="A176" s="2" t="s">
        <v>855</v>
      </c>
      <c r="B176" s="2" t="s">
        <v>602</v>
      </c>
      <c r="C176" s="2" t="s">
        <v>141</v>
      </c>
      <c r="D176" s="2" t="s">
        <v>141</v>
      </c>
      <c r="E176" s="2" t="s">
        <v>856</v>
      </c>
      <c r="F176" s="2" t="s">
        <v>46</v>
      </c>
      <c r="G176" s="2" t="s">
        <v>83</v>
      </c>
      <c r="H176" s="2" t="s">
        <v>72</v>
      </c>
      <c r="I176" s="2" t="s">
        <v>103</v>
      </c>
      <c r="J176" s="2" t="s">
        <v>72</v>
      </c>
      <c r="K176" s="2" t="s">
        <v>103</v>
      </c>
      <c r="L176" s="2" t="s">
        <v>55</v>
      </c>
      <c r="M176" s="2" t="s">
        <v>51</v>
      </c>
      <c r="N176" s="2" t="s">
        <v>148</v>
      </c>
      <c r="O176" s="2" t="s">
        <v>52</v>
      </c>
      <c r="P176" s="2" t="s">
        <v>116</v>
      </c>
      <c r="Q176" s="2" t="s">
        <v>53</v>
      </c>
      <c r="R176" s="2" t="s">
        <v>54</v>
      </c>
      <c r="S176" s="2" t="s">
        <v>55</v>
      </c>
      <c r="T176" s="2">
        <v>7</v>
      </c>
      <c r="U176" s="2" t="s">
        <v>105</v>
      </c>
      <c r="V176" s="2" t="s">
        <v>90</v>
      </c>
      <c r="W176" s="2" t="s">
        <v>108</v>
      </c>
      <c r="X176" s="2" t="s">
        <v>261</v>
      </c>
      <c r="Y176" s="2" t="s">
        <v>58</v>
      </c>
      <c r="Z176" s="2" t="s">
        <v>59</v>
      </c>
      <c r="AA176" s="2" t="s">
        <v>62</v>
      </c>
      <c r="AB176" s="2" t="s">
        <v>62</v>
      </c>
      <c r="AC176" s="2" t="s">
        <v>62</v>
      </c>
      <c r="AD176" s="2" t="s">
        <v>62</v>
      </c>
      <c r="AE176" s="2" t="s">
        <v>118</v>
      </c>
      <c r="AF176" s="2" t="s">
        <v>55</v>
      </c>
      <c r="AG176" s="2" t="s">
        <v>63</v>
      </c>
      <c r="AH176" s="2" t="s">
        <v>94</v>
      </c>
      <c r="AI176" s="2" t="s">
        <v>128</v>
      </c>
      <c r="AJ176" s="2">
        <v>7</v>
      </c>
      <c r="AK176" s="2" t="s">
        <v>152</v>
      </c>
      <c r="AL176" s="3" t="s">
        <v>857</v>
      </c>
      <c r="AM176" s="3" t="s">
        <v>858</v>
      </c>
      <c r="AN176" s="3" t="s">
        <v>859</v>
      </c>
    </row>
    <row r="177" spans="1:40" ht="15.9" customHeight="1">
      <c r="A177" s="2" t="s">
        <v>860</v>
      </c>
      <c r="B177" s="2" t="s">
        <v>602</v>
      </c>
      <c r="C177" s="2" t="s">
        <v>141</v>
      </c>
      <c r="D177" s="2" t="s">
        <v>141</v>
      </c>
      <c r="E177" s="2" t="s">
        <v>45</v>
      </c>
      <c r="F177" s="2" t="s">
        <v>46</v>
      </c>
      <c r="G177" s="2" t="s">
        <v>523</v>
      </c>
      <c r="H177" s="2" t="s">
        <v>78</v>
      </c>
      <c r="I177" s="2" t="s">
        <v>103</v>
      </c>
      <c r="J177" s="2" t="s">
        <v>78</v>
      </c>
      <c r="K177" s="2" t="s">
        <v>103</v>
      </c>
      <c r="L177" s="2" t="s">
        <v>85</v>
      </c>
      <c r="M177" s="2" t="s">
        <v>134</v>
      </c>
      <c r="N177" s="2" t="s">
        <v>78</v>
      </c>
      <c r="O177" s="2" t="s">
        <v>105</v>
      </c>
      <c r="P177" s="2" t="s">
        <v>116</v>
      </c>
      <c r="Q177" s="2" t="s">
        <v>88</v>
      </c>
      <c r="R177" s="2" t="s">
        <v>89</v>
      </c>
      <c r="S177" s="2" t="s">
        <v>85</v>
      </c>
      <c r="T177" s="2">
        <v>7</v>
      </c>
      <c r="U177" s="2" t="s">
        <v>105</v>
      </c>
      <c r="V177" s="2" t="s">
        <v>57</v>
      </c>
      <c r="W177" s="2" t="s">
        <v>108</v>
      </c>
      <c r="X177" s="2" t="s">
        <v>55</v>
      </c>
      <c r="Y177" s="2" t="s">
        <v>58</v>
      </c>
      <c r="Z177" s="2" t="s">
        <v>59</v>
      </c>
      <c r="AA177" s="2" t="s">
        <v>62</v>
      </c>
      <c r="AB177" s="2" t="s">
        <v>92</v>
      </c>
      <c r="AC177" s="2" t="s">
        <v>62</v>
      </c>
      <c r="AD177" s="2" t="s">
        <v>92</v>
      </c>
      <c r="AE177" s="2" t="s">
        <v>118</v>
      </c>
      <c r="AF177" s="2" t="s">
        <v>55</v>
      </c>
      <c r="AG177" s="2" t="s">
        <v>93</v>
      </c>
      <c r="AH177" s="2" t="s">
        <v>94</v>
      </c>
      <c r="AI177" s="2" t="s">
        <v>65</v>
      </c>
      <c r="AJ177" s="2">
        <v>10</v>
      </c>
      <c r="AK177" s="2" t="s">
        <v>142</v>
      </c>
      <c r="AL177" s="3" t="s">
        <v>861</v>
      </c>
      <c r="AM177" s="3" t="s">
        <v>862</v>
      </c>
      <c r="AN177" s="3" t="s">
        <v>861</v>
      </c>
    </row>
    <row r="178" spans="1:40" ht="15.9" customHeight="1">
      <c r="A178" s="2" t="s">
        <v>863</v>
      </c>
      <c r="B178" s="2" t="s">
        <v>602</v>
      </c>
      <c r="C178" s="2" t="s">
        <v>44</v>
      </c>
      <c r="D178" s="2" t="s">
        <v>44</v>
      </c>
      <c r="E178" s="2" t="s">
        <v>45</v>
      </c>
      <c r="F178" s="2" t="s">
        <v>46</v>
      </c>
      <c r="G178" s="2" t="s">
        <v>335</v>
      </c>
      <c r="H178" s="2" t="s">
        <v>260</v>
      </c>
      <c r="I178" s="2" t="s">
        <v>103</v>
      </c>
      <c r="J178" s="2" t="s">
        <v>84</v>
      </c>
      <c r="K178" s="2" t="s">
        <v>103</v>
      </c>
      <c r="L178" s="2" t="s">
        <v>55</v>
      </c>
      <c r="M178" s="2" t="s">
        <v>86</v>
      </c>
      <c r="N178" s="2" t="s">
        <v>104</v>
      </c>
      <c r="O178" s="2" t="s">
        <v>201</v>
      </c>
      <c r="P178" s="2" t="s">
        <v>116</v>
      </c>
      <c r="Q178" s="2" t="s">
        <v>53</v>
      </c>
      <c r="R178" s="2" t="s">
        <v>89</v>
      </c>
      <c r="S178" s="2" t="s">
        <v>75</v>
      </c>
      <c r="T178" s="2">
        <v>5</v>
      </c>
      <c r="U178" s="2" t="s">
        <v>201</v>
      </c>
      <c r="V178" s="2" t="s">
        <v>90</v>
      </c>
      <c r="W178" s="2" t="s">
        <v>108</v>
      </c>
      <c r="X178" s="2" t="s">
        <v>261</v>
      </c>
      <c r="Y178" s="2" t="s">
        <v>58</v>
      </c>
      <c r="Z178" s="2" t="s">
        <v>59</v>
      </c>
      <c r="AA178" s="2" t="s">
        <v>61</v>
      </c>
      <c r="AB178" s="2" t="s">
        <v>61</v>
      </c>
      <c r="AC178" s="2" t="s">
        <v>61</v>
      </c>
      <c r="AD178" s="2" t="s">
        <v>61</v>
      </c>
      <c r="AE178" s="2" t="s">
        <v>135</v>
      </c>
      <c r="AF178" s="2" t="s">
        <v>50</v>
      </c>
      <c r="AG178" s="2" t="s">
        <v>63</v>
      </c>
      <c r="AH178" s="2" t="s">
        <v>64</v>
      </c>
      <c r="AI178" s="2" t="s">
        <v>65</v>
      </c>
      <c r="AJ178" s="2">
        <v>0</v>
      </c>
      <c r="AK178" s="2" t="s">
        <v>112</v>
      </c>
      <c r="AL178" s="3" t="s">
        <v>864</v>
      </c>
      <c r="AM178" s="3" t="s">
        <v>865</v>
      </c>
      <c r="AN178" s="3" t="s">
        <v>866</v>
      </c>
    </row>
    <row r="179" spans="1:40" ht="15.9" customHeight="1">
      <c r="A179" s="2" t="s">
        <v>867</v>
      </c>
      <c r="B179" s="2" t="s">
        <v>602</v>
      </c>
      <c r="C179" s="2" t="s">
        <v>193</v>
      </c>
      <c r="D179" s="2" t="s">
        <v>193</v>
      </c>
      <c r="E179" s="2" t="s">
        <v>45</v>
      </c>
      <c r="F179" s="2" t="s">
        <v>46</v>
      </c>
      <c r="G179" s="2" t="s">
        <v>157</v>
      </c>
      <c r="H179" s="2" t="s">
        <v>260</v>
      </c>
      <c r="I179" s="2" t="s">
        <v>103</v>
      </c>
      <c r="J179" s="2" t="s">
        <v>371</v>
      </c>
      <c r="K179" s="2" t="s">
        <v>103</v>
      </c>
      <c r="L179" s="2" t="s">
        <v>85</v>
      </c>
      <c r="M179" s="2" t="s">
        <v>188</v>
      </c>
      <c r="N179" s="2" t="s">
        <v>104</v>
      </c>
      <c r="O179" s="2" t="s">
        <v>56</v>
      </c>
      <c r="P179" s="2" t="s">
        <v>106</v>
      </c>
      <c r="Q179" s="2" t="s">
        <v>88</v>
      </c>
      <c r="R179" s="2" t="s">
        <v>89</v>
      </c>
      <c r="S179" s="2" t="s">
        <v>85</v>
      </c>
      <c r="T179" s="2">
        <v>9</v>
      </c>
      <c r="U179" s="2" t="s">
        <v>56</v>
      </c>
      <c r="V179" s="2" t="s">
        <v>90</v>
      </c>
      <c r="W179" s="2" t="s">
        <v>117</v>
      </c>
      <c r="X179" s="2" t="s">
        <v>85</v>
      </c>
      <c r="Y179" s="2" t="s">
        <v>58</v>
      </c>
      <c r="Z179" s="2" t="s">
        <v>91</v>
      </c>
      <c r="AA179" s="2" t="s">
        <v>92</v>
      </c>
      <c r="AB179" s="2" t="s">
        <v>92</v>
      </c>
      <c r="AC179" s="2" t="s">
        <v>92</v>
      </c>
      <c r="AD179" s="2" t="s">
        <v>92</v>
      </c>
      <c r="AE179" s="2" t="s">
        <v>118</v>
      </c>
      <c r="AF179" s="2" t="s">
        <v>85</v>
      </c>
      <c r="AG179" s="2" t="s">
        <v>372</v>
      </c>
      <c r="AH179" s="2" t="s">
        <v>94</v>
      </c>
      <c r="AI179" s="2" t="s">
        <v>128</v>
      </c>
      <c r="AJ179" s="2">
        <v>9</v>
      </c>
      <c r="AK179" s="2" t="s">
        <v>142</v>
      </c>
      <c r="AL179" s="3" t="s">
        <v>868</v>
      </c>
      <c r="AM179" s="3" t="s">
        <v>869</v>
      </c>
      <c r="AN179" s="3" t="s">
        <v>870</v>
      </c>
    </row>
    <row r="180" spans="1:40" ht="15.9" customHeight="1">
      <c r="A180" s="2" t="s">
        <v>871</v>
      </c>
      <c r="B180" s="2" t="s">
        <v>602</v>
      </c>
      <c r="C180" s="2" t="s">
        <v>44</v>
      </c>
      <c r="D180" s="2" t="s">
        <v>44</v>
      </c>
      <c r="E180" s="2" t="s">
        <v>45</v>
      </c>
      <c r="F180" s="2" t="s">
        <v>46</v>
      </c>
      <c r="G180" s="2" t="s">
        <v>83</v>
      </c>
      <c r="H180" s="2" t="s">
        <v>260</v>
      </c>
      <c r="I180" s="2" t="s">
        <v>103</v>
      </c>
      <c r="J180" s="2" t="s">
        <v>84</v>
      </c>
      <c r="K180" s="2" t="s">
        <v>103</v>
      </c>
      <c r="L180" s="2" t="s">
        <v>85</v>
      </c>
      <c r="M180" s="2" t="s">
        <v>86</v>
      </c>
      <c r="N180" s="2" t="s">
        <v>115</v>
      </c>
      <c r="O180" s="2" t="s">
        <v>56</v>
      </c>
      <c r="P180" s="2" t="s">
        <v>151</v>
      </c>
      <c r="Q180" s="2" t="s">
        <v>88</v>
      </c>
      <c r="R180" s="2" t="s">
        <v>89</v>
      </c>
      <c r="S180" s="2" t="s">
        <v>85</v>
      </c>
      <c r="T180" s="2">
        <v>8</v>
      </c>
      <c r="U180" s="2" t="s">
        <v>56</v>
      </c>
      <c r="V180" s="2" t="s">
        <v>90</v>
      </c>
      <c r="W180" s="2" t="s">
        <v>108</v>
      </c>
      <c r="X180" s="2" t="s">
        <v>85</v>
      </c>
      <c r="Y180" s="2" t="s">
        <v>58</v>
      </c>
      <c r="Z180" s="2" t="s">
        <v>228</v>
      </c>
      <c r="AA180" s="2" t="s">
        <v>92</v>
      </c>
      <c r="AB180" s="2" t="s">
        <v>62</v>
      </c>
      <c r="AC180" s="2" t="s">
        <v>92</v>
      </c>
      <c r="AD180" s="2" t="s">
        <v>62</v>
      </c>
      <c r="AE180" s="2" t="s">
        <v>118</v>
      </c>
      <c r="AF180" s="2" t="s">
        <v>85</v>
      </c>
      <c r="AG180" s="2" t="s">
        <v>372</v>
      </c>
      <c r="AH180" s="2" t="s">
        <v>78</v>
      </c>
      <c r="AI180" s="2" t="s">
        <v>211</v>
      </c>
      <c r="AJ180" s="2">
        <v>8</v>
      </c>
      <c r="AK180" s="2" t="s">
        <v>142</v>
      </c>
      <c r="AL180" s="3" t="s">
        <v>96</v>
      </c>
      <c r="AM180" s="3" t="s">
        <v>872</v>
      </c>
      <c r="AN180" s="3" t="s">
        <v>873</v>
      </c>
    </row>
    <row r="181" spans="1:40" ht="15.9" customHeight="1">
      <c r="A181" s="2" t="s">
        <v>874</v>
      </c>
      <c r="B181" s="2" t="s">
        <v>602</v>
      </c>
      <c r="C181" s="2" t="s">
        <v>141</v>
      </c>
      <c r="D181" s="2" t="s">
        <v>141</v>
      </c>
      <c r="E181" s="2" t="s">
        <v>45</v>
      </c>
      <c r="F181" s="2" t="s">
        <v>46</v>
      </c>
      <c r="G181" s="2" t="s">
        <v>83</v>
      </c>
      <c r="H181" s="2" t="s">
        <v>260</v>
      </c>
      <c r="I181" s="2" t="s">
        <v>103</v>
      </c>
      <c r="J181" s="2" t="s">
        <v>72</v>
      </c>
      <c r="K181" s="2" t="s">
        <v>103</v>
      </c>
      <c r="L181" s="2" t="s">
        <v>50</v>
      </c>
      <c r="M181" s="2" t="s">
        <v>183</v>
      </c>
      <c r="N181" s="2" t="s">
        <v>115</v>
      </c>
      <c r="O181" s="2" t="s">
        <v>56</v>
      </c>
      <c r="P181" s="2" t="s">
        <v>116</v>
      </c>
      <c r="Q181" s="2" t="s">
        <v>107</v>
      </c>
      <c r="R181" s="2" t="s">
        <v>54</v>
      </c>
      <c r="S181" s="2" t="s">
        <v>75</v>
      </c>
      <c r="T181" s="2">
        <v>9</v>
      </c>
      <c r="U181" s="2" t="s">
        <v>56</v>
      </c>
      <c r="V181" s="2" t="s">
        <v>196</v>
      </c>
      <c r="W181" s="2" t="s">
        <v>117</v>
      </c>
      <c r="X181" s="2" t="s">
        <v>109</v>
      </c>
      <c r="Y181" s="2" t="s">
        <v>58</v>
      </c>
      <c r="Z181" s="2" t="s">
        <v>59</v>
      </c>
      <c r="AA181" s="2" t="s">
        <v>61</v>
      </c>
      <c r="AB181" s="2" t="s">
        <v>61</v>
      </c>
      <c r="AC181" s="2" t="s">
        <v>62</v>
      </c>
      <c r="AD181" s="2" t="s">
        <v>92</v>
      </c>
      <c r="AE181" s="2" t="s">
        <v>135</v>
      </c>
      <c r="AF181" s="2" t="s">
        <v>127</v>
      </c>
      <c r="AG181" s="2" t="s">
        <v>63</v>
      </c>
      <c r="AH181" s="2" t="s">
        <v>64</v>
      </c>
      <c r="AI181" s="2" t="s">
        <v>65</v>
      </c>
      <c r="AJ181" s="2">
        <v>5</v>
      </c>
      <c r="AK181" s="2" t="s">
        <v>136</v>
      </c>
      <c r="AL181" s="3" t="s">
        <v>875</v>
      </c>
      <c r="AM181" s="3" t="s">
        <v>876</v>
      </c>
      <c r="AN181" s="3" t="s">
        <v>877</v>
      </c>
    </row>
    <row r="182" spans="1:40" ht="15.9" customHeight="1">
      <c r="A182" s="2" t="s">
        <v>878</v>
      </c>
      <c r="B182" s="2" t="s">
        <v>602</v>
      </c>
      <c r="C182" s="2" t="s">
        <v>141</v>
      </c>
      <c r="D182" s="2" t="s">
        <v>141</v>
      </c>
      <c r="E182" s="2" t="s">
        <v>45</v>
      </c>
      <c r="F182" s="2" t="s">
        <v>46</v>
      </c>
      <c r="G182" s="2" t="s">
        <v>388</v>
      </c>
      <c r="H182" s="2" t="s">
        <v>148</v>
      </c>
      <c r="I182" s="2" t="s">
        <v>260</v>
      </c>
      <c r="J182" s="2" t="s">
        <v>148</v>
      </c>
      <c r="K182" s="2" t="s">
        <v>103</v>
      </c>
      <c r="L182" s="2" t="s">
        <v>85</v>
      </c>
      <c r="M182" s="2" t="s">
        <v>73</v>
      </c>
      <c r="N182" s="2" t="s">
        <v>148</v>
      </c>
      <c r="O182" s="2" t="s">
        <v>105</v>
      </c>
      <c r="P182" s="2" t="s">
        <v>151</v>
      </c>
      <c r="Q182" s="2" t="s">
        <v>88</v>
      </c>
      <c r="R182" s="2" t="s">
        <v>195</v>
      </c>
      <c r="S182" s="2" t="s">
        <v>85</v>
      </c>
      <c r="T182" s="2">
        <v>9</v>
      </c>
      <c r="U182" s="2" t="s">
        <v>56</v>
      </c>
      <c r="V182" s="2" t="s">
        <v>90</v>
      </c>
      <c r="W182" s="2" t="s">
        <v>108</v>
      </c>
      <c r="X182" s="2" t="s">
        <v>85</v>
      </c>
      <c r="Y182" s="2" t="s">
        <v>58</v>
      </c>
      <c r="Z182" s="2" t="s">
        <v>59</v>
      </c>
      <c r="AA182" s="2" t="s">
        <v>92</v>
      </c>
      <c r="AB182" s="2" t="s">
        <v>92</v>
      </c>
      <c r="AC182" s="2" t="s">
        <v>92</v>
      </c>
      <c r="AD182" s="2" t="s">
        <v>92</v>
      </c>
      <c r="AE182" s="2" t="s">
        <v>118</v>
      </c>
      <c r="AF182" s="2" t="s">
        <v>85</v>
      </c>
      <c r="AG182" s="2" t="s">
        <v>93</v>
      </c>
      <c r="AH182" s="2" t="s">
        <v>94</v>
      </c>
      <c r="AI182" s="2" t="s">
        <v>128</v>
      </c>
      <c r="AJ182" s="2">
        <v>9</v>
      </c>
      <c r="AK182" s="2" t="s">
        <v>119</v>
      </c>
      <c r="AL182" s="3" t="s">
        <v>879</v>
      </c>
      <c r="AM182" s="3" t="s">
        <v>880</v>
      </c>
      <c r="AN182" s="3" t="s">
        <v>881</v>
      </c>
    </row>
    <row r="183" spans="1:40" ht="15.9" customHeight="1">
      <c r="A183" s="2" t="s">
        <v>882</v>
      </c>
      <c r="B183" s="2" t="s">
        <v>602</v>
      </c>
      <c r="C183" s="2" t="s">
        <v>141</v>
      </c>
      <c r="D183" s="2" t="s">
        <v>44</v>
      </c>
      <c r="E183" s="2" t="s">
        <v>45</v>
      </c>
      <c r="F183" s="2" t="s">
        <v>169</v>
      </c>
      <c r="G183" s="2" t="s">
        <v>83</v>
      </c>
      <c r="H183" s="2" t="s">
        <v>148</v>
      </c>
      <c r="I183" s="2" t="s">
        <v>103</v>
      </c>
      <c r="J183" s="2" t="s">
        <v>78</v>
      </c>
      <c r="K183" s="2" t="s">
        <v>103</v>
      </c>
      <c r="L183" s="2" t="s">
        <v>85</v>
      </c>
      <c r="M183" s="2" t="s">
        <v>134</v>
      </c>
      <c r="N183" s="2" t="s">
        <v>150</v>
      </c>
      <c r="O183" s="2" t="s">
        <v>52</v>
      </c>
      <c r="P183" s="2" t="s">
        <v>116</v>
      </c>
      <c r="Q183" s="2" t="s">
        <v>107</v>
      </c>
      <c r="R183" s="2" t="s">
        <v>89</v>
      </c>
      <c r="S183" s="2" t="s">
        <v>85</v>
      </c>
      <c r="T183" s="2">
        <v>9</v>
      </c>
      <c r="U183" s="2" t="s">
        <v>56</v>
      </c>
      <c r="V183" s="2" t="s">
        <v>90</v>
      </c>
      <c r="W183" s="2" t="s">
        <v>108</v>
      </c>
      <c r="X183" s="2" t="s">
        <v>55</v>
      </c>
      <c r="Y183" s="2" t="s">
        <v>184</v>
      </c>
      <c r="Z183" s="2" t="s">
        <v>59</v>
      </c>
      <c r="AA183" s="2" t="s">
        <v>61</v>
      </c>
      <c r="AB183" s="2" t="s">
        <v>92</v>
      </c>
      <c r="AC183" s="2" t="s">
        <v>92</v>
      </c>
      <c r="AD183" s="2" t="s">
        <v>92</v>
      </c>
      <c r="AE183" s="2" t="s">
        <v>118</v>
      </c>
      <c r="AF183" s="2" t="s">
        <v>85</v>
      </c>
      <c r="AG183" s="2" t="s">
        <v>93</v>
      </c>
      <c r="AH183" s="2" t="s">
        <v>64</v>
      </c>
      <c r="AI183" s="2" t="s">
        <v>65</v>
      </c>
      <c r="AJ183" s="2">
        <v>5</v>
      </c>
      <c r="AK183" s="2" t="s">
        <v>119</v>
      </c>
      <c r="AL183" s="3" t="s">
        <v>883</v>
      </c>
      <c r="AM183" s="3" t="s">
        <v>884</v>
      </c>
      <c r="AN183" s="3" t="s">
        <v>885</v>
      </c>
    </row>
    <row r="184" spans="1:40" ht="15.9" customHeight="1">
      <c r="A184" s="2" t="s">
        <v>886</v>
      </c>
      <c r="B184" s="2" t="s">
        <v>602</v>
      </c>
      <c r="C184" s="2" t="s">
        <v>193</v>
      </c>
      <c r="D184" s="2" t="s">
        <v>101</v>
      </c>
      <c r="E184" s="2" t="s">
        <v>45</v>
      </c>
      <c r="F184" s="2" t="s">
        <v>169</v>
      </c>
      <c r="G184" s="2" t="s">
        <v>385</v>
      </c>
      <c r="H184" s="2" t="s">
        <v>260</v>
      </c>
      <c r="I184" s="2" t="s">
        <v>260</v>
      </c>
      <c r="J184" s="2" t="s">
        <v>148</v>
      </c>
      <c r="K184" s="2" t="s">
        <v>103</v>
      </c>
      <c r="L184" s="2" t="s">
        <v>55</v>
      </c>
      <c r="M184" s="2" t="s">
        <v>134</v>
      </c>
      <c r="N184" s="2" t="s">
        <v>150</v>
      </c>
      <c r="O184" s="2" t="s">
        <v>56</v>
      </c>
      <c r="P184" s="2" t="s">
        <v>116</v>
      </c>
      <c r="Q184" s="2" t="s">
        <v>107</v>
      </c>
      <c r="R184" s="2" t="s">
        <v>89</v>
      </c>
      <c r="S184" s="2" t="s">
        <v>55</v>
      </c>
      <c r="T184" s="2">
        <v>9</v>
      </c>
      <c r="U184" s="2" t="s">
        <v>56</v>
      </c>
      <c r="V184" s="2" t="s">
        <v>90</v>
      </c>
      <c r="W184" s="2" t="s">
        <v>170</v>
      </c>
      <c r="X184" s="2" t="s">
        <v>109</v>
      </c>
      <c r="Y184" s="2" t="s">
        <v>76</v>
      </c>
      <c r="Z184" s="2" t="s">
        <v>59</v>
      </c>
      <c r="AA184" s="2" t="s">
        <v>61</v>
      </c>
      <c r="AB184" s="2" t="s">
        <v>61</v>
      </c>
      <c r="AC184" s="2" t="s">
        <v>62</v>
      </c>
      <c r="AD184" s="2" t="s">
        <v>61</v>
      </c>
      <c r="AE184" s="2" t="s">
        <v>135</v>
      </c>
      <c r="AF184" s="2" t="s">
        <v>127</v>
      </c>
      <c r="AG184" s="2" t="s">
        <v>77</v>
      </c>
      <c r="AH184" s="2" t="s">
        <v>78</v>
      </c>
      <c r="AI184" s="2" t="s">
        <v>65</v>
      </c>
      <c r="AJ184" s="2">
        <v>6</v>
      </c>
      <c r="AK184" s="2" t="s">
        <v>136</v>
      </c>
      <c r="AL184" s="3" t="s">
        <v>887</v>
      </c>
      <c r="AM184" s="3" t="s">
        <v>888</v>
      </c>
      <c r="AN184" s="3" t="s">
        <v>889</v>
      </c>
    </row>
    <row r="185" spans="1:40" ht="15.9" customHeight="1">
      <c r="A185" s="2" t="s">
        <v>890</v>
      </c>
      <c r="B185" s="2" t="s">
        <v>602</v>
      </c>
      <c r="C185" s="2" t="s">
        <v>141</v>
      </c>
      <c r="D185" s="2" t="s">
        <v>141</v>
      </c>
      <c r="E185" s="2" t="s">
        <v>45</v>
      </c>
      <c r="F185" s="2" t="s">
        <v>46</v>
      </c>
      <c r="G185" s="2" t="s">
        <v>83</v>
      </c>
      <c r="H185" s="2" t="s">
        <v>260</v>
      </c>
      <c r="I185" s="2" t="s">
        <v>260</v>
      </c>
      <c r="J185" s="2" t="s">
        <v>84</v>
      </c>
      <c r="K185" s="2" t="s">
        <v>103</v>
      </c>
      <c r="L185" s="2" t="s">
        <v>85</v>
      </c>
      <c r="M185" s="2" t="s">
        <v>134</v>
      </c>
      <c r="N185" s="2" t="s">
        <v>104</v>
      </c>
      <c r="O185" s="2" t="s">
        <v>56</v>
      </c>
      <c r="P185" s="2" t="s">
        <v>116</v>
      </c>
      <c r="Q185" s="2" t="s">
        <v>74</v>
      </c>
      <c r="R185" s="2" t="s">
        <v>89</v>
      </c>
      <c r="S185" s="2" t="s">
        <v>85</v>
      </c>
      <c r="T185" s="2">
        <v>9</v>
      </c>
      <c r="U185" s="2" t="s">
        <v>105</v>
      </c>
      <c r="V185" s="2" t="s">
        <v>90</v>
      </c>
      <c r="W185" s="2" t="s">
        <v>117</v>
      </c>
      <c r="X185" s="2" t="s">
        <v>85</v>
      </c>
      <c r="Y185" s="2" t="s">
        <v>58</v>
      </c>
      <c r="Z185" s="2" t="s">
        <v>59</v>
      </c>
      <c r="AA185" s="2" t="s">
        <v>92</v>
      </c>
      <c r="AB185" s="2" t="s">
        <v>62</v>
      </c>
      <c r="AC185" s="2" t="s">
        <v>92</v>
      </c>
      <c r="AD185" s="2" t="s">
        <v>92</v>
      </c>
      <c r="AE185" s="2" t="s">
        <v>118</v>
      </c>
      <c r="AF185" s="2" t="s">
        <v>85</v>
      </c>
      <c r="AG185" s="2" t="s">
        <v>93</v>
      </c>
      <c r="AH185" s="2" t="s">
        <v>64</v>
      </c>
      <c r="AI185" s="2" t="s">
        <v>65</v>
      </c>
      <c r="AJ185" s="2">
        <v>9</v>
      </c>
      <c r="AK185" s="2" t="s">
        <v>142</v>
      </c>
      <c r="AL185" s="3" t="s">
        <v>96</v>
      </c>
      <c r="AM185" s="3" t="s">
        <v>891</v>
      </c>
      <c r="AN185" s="3" t="s">
        <v>892</v>
      </c>
    </row>
    <row r="186" spans="1:40" ht="15.9" customHeight="1">
      <c r="A186" s="2" t="s">
        <v>893</v>
      </c>
      <c r="B186" s="2" t="s">
        <v>602</v>
      </c>
      <c r="C186" s="2" t="s">
        <v>141</v>
      </c>
      <c r="D186" s="2" t="s">
        <v>141</v>
      </c>
      <c r="E186" s="2" t="s">
        <v>45</v>
      </c>
      <c r="F186" s="2" t="s">
        <v>169</v>
      </c>
      <c r="G186" s="2" t="s">
        <v>370</v>
      </c>
      <c r="H186" s="2" t="s">
        <v>49</v>
      </c>
      <c r="I186" s="2" t="s">
        <v>103</v>
      </c>
      <c r="J186" s="2" t="s">
        <v>72</v>
      </c>
      <c r="K186" s="2" t="s">
        <v>194</v>
      </c>
      <c r="L186" s="2" t="s">
        <v>55</v>
      </c>
      <c r="M186" s="2" t="s">
        <v>51</v>
      </c>
      <c r="N186" s="2" t="s">
        <v>125</v>
      </c>
      <c r="O186" s="2" t="s">
        <v>52</v>
      </c>
      <c r="P186" s="2" t="s">
        <v>116</v>
      </c>
      <c r="Q186" s="2" t="s">
        <v>88</v>
      </c>
      <c r="R186" s="2" t="s">
        <v>89</v>
      </c>
      <c r="S186" s="2" t="s">
        <v>85</v>
      </c>
      <c r="T186" s="2">
        <v>5</v>
      </c>
      <c r="U186" s="2" t="s">
        <v>52</v>
      </c>
      <c r="V186" s="2" t="s">
        <v>163</v>
      </c>
      <c r="W186" s="2" t="s">
        <v>108</v>
      </c>
      <c r="X186" s="2" t="s">
        <v>55</v>
      </c>
      <c r="Y186" s="2" t="s">
        <v>58</v>
      </c>
      <c r="Z186" s="2" t="s">
        <v>59</v>
      </c>
      <c r="AA186" s="2" t="s">
        <v>61</v>
      </c>
      <c r="AB186" s="2" t="s">
        <v>61</v>
      </c>
      <c r="AC186" s="2" t="s">
        <v>62</v>
      </c>
      <c r="AD186" s="2" t="s">
        <v>62</v>
      </c>
      <c r="AE186" s="2" t="s">
        <v>135</v>
      </c>
      <c r="AF186" s="2" t="s">
        <v>55</v>
      </c>
      <c r="AG186" s="2" t="s">
        <v>63</v>
      </c>
      <c r="AH186" s="2" t="s">
        <v>64</v>
      </c>
      <c r="AI186" s="2" t="s">
        <v>65</v>
      </c>
      <c r="AJ186" s="2">
        <v>3</v>
      </c>
      <c r="AK186" s="2" t="s">
        <v>136</v>
      </c>
      <c r="AL186" s="3" t="s">
        <v>894</v>
      </c>
      <c r="AM186" s="3" t="s">
        <v>895</v>
      </c>
      <c r="AN186" s="3" t="s">
        <v>896</v>
      </c>
    </row>
    <row r="187" spans="1:40" ht="15.9" customHeight="1">
      <c r="A187" s="2" t="s">
        <v>897</v>
      </c>
      <c r="B187" s="2" t="s">
        <v>602</v>
      </c>
      <c r="C187" s="2" t="s">
        <v>101</v>
      </c>
      <c r="D187" s="2" t="s">
        <v>101</v>
      </c>
      <c r="E187" s="2" t="s">
        <v>45</v>
      </c>
      <c r="F187" s="2" t="s">
        <v>169</v>
      </c>
      <c r="G187" s="2" t="s">
        <v>424</v>
      </c>
      <c r="H187" s="2" t="s">
        <v>78</v>
      </c>
      <c r="I187" s="2" t="s">
        <v>222</v>
      </c>
      <c r="J187" s="2" t="s">
        <v>78</v>
      </c>
      <c r="K187" s="2" t="s">
        <v>222</v>
      </c>
      <c r="L187" s="2" t="s">
        <v>55</v>
      </c>
      <c r="M187" s="2" t="s">
        <v>86</v>
      </c>
      <c r="N187" s="2" t="s">
        <v>78</v>
      </c>
      <c r="O187" s="2" t="s">
        <v>56</v>
      </c>
      <c r="P187" s="2" t="s">
        <v>116</v>
      </c>
      <c r="Q187" s="2" t="s">
        <v>53</v>
      </c>
      <c r="R187" s="2" t="s">
        <v>89</v>
      </c>
      <c r="S187" s="2" t="s">
        <v>85</v>
      </c>
      <c r="T187" s="2">
        <v>5</v>
      </c>
      <c r="U187" s="2" t="s">
        <v>56</v>
      </c>
      <c r="V187" s="2" t="s">
        <v>90</v>
      </c>
      <c r="W187" s="2" t="s">
        <v>108</v>
      </c>
      <c r="X187" s="2" t="s">
        <v>85</v>
      </c>
      <c r="Y187" s="2" t="s">
        <v>58</v>
      </c>
      <c r="Z187" s="2" t="s">
        <v>91</v>
      </c>
      <c r="AA187" s="2" t="s">
        <v>92</v>
      </c>
      <c r="AB187" s="2" t="s">
        <v>60</v>
      </c>
      <c r="AC187" s="2" t="s">
        <v>62</v>
      </c>
      <c r="AD187" s="2" t="s">
        <v>62</v>
      </c>
      <c r="AE187" s="2" t="s">
        <v>135</v>
      </c>
      <c r="AF187" s="2" t="s">
        <v>55</v>
      </c>
      <c r="AG187" s="2" t="s">
        <v>63</v>
      </c>
      <c r="AH187" s="2" t="s">
        <v>64</v>
      </c>
      <c r="AI187" s="2" t="s">
        <v>128</v>
      </c>
      <c r="AJ187" s="2">
        <v>5</v>
      </c>
      <c r="AK187" s="2" t="s">
        <v>119</v>
      </c>
      <c r="AL187" s="3" t="s">
        <v>898</v>
      </c>
      <c r="AM187" s="3" t="s">
        <v>899</v>
      </c>
      <c r="AN187" s="3" t="s">
        <v>900</v>
      </c>
    </row>
    <row r="188" spans="1:40" ht="15.9" customHeight="1">
      <c r="A188" s="2" t="s">
        <v>901</v>
      </c>
      <c r="B188" s="2" t="s">
        <v>602</v>
      </c>
      <c r="C188" s="2" t="s">
        <v>44</v>
      </c>
      <c r="D188" s="2" t="s">
        <v>44</v>
      </c>
      <c r="E188" s="2" t="s">
        <v>45</v>
      </c>
      <c r="F188" s="2" t="s">
        <v>46</v>
      </c>
      <c r="G188" s="2" t="s">
        <v>83</v>
      </c>
      <c r="H188" s="2" t="s">
        <v>260</v>
      </c>
      <c r="I188" s="2" t="s">
        <v>260</v>
      </c>
      <c r="J188" s="2" t="s">
        <v>48</v>
      </c>
      <c r="K188" s="2" t="s">
        <v>103</v>
      </c>
      <c r="L188" s="2" t="s">
        <v>85</v>
      </c>
      <c r="M188" s="2" t="s">
        <v>86</v>
      </c>
      <c r="N188" s="2" t="s">
        <v>115</v>
      </c>
      <c r="O188" s="2" t="s">
        <v>87</v>
      </c>
      <c r="P188" s="2" t="s">
        <v>116</v>
      </c>
      <c r="Q188" s="2" t="s">
        <v>53</v>
      </c>
      <c r="R188" s="2" t="s">
        <v>89</v>
      </c>
      <c r="S188" s="2" t="s">
        <v>75</v>
      </c>
      <c r="T188" s="2">
        <v>5</v>
      </c>
      <c r="U188" s="2" t="s">
        <v>52</v>
      </c>
      <c r="V188" s="2" t="s">
        <v>90</v>
      </c>
      <c r="W188" s="2" t="s">
        <v>108</v>
      </c>
      <c r="X188" s="2" t="s">
        <v>85</v>
      </c>
      <c r="Y188" s="2" t="s">
        <v>58</v>
      </c>
      <c r="Z188" s="2" t="s">
        <v>59</v>
      </c>
      <c r="AA188" s="2" t="s">
        <v>92</v>
      </c>
      <c r="AB188" s="2" t="s">
        <v>62</v>
      </c>
      <c r="AC188" s="2" t="s">
        <v>92</v>
      </c>
      <c r="AD188" s="2" t="s">
        <v>92</v>
      </c>
      <c r="AE188" s="2" t="s">
        <v>118</v>
      </c>
      <c r="AF188" s="2" t="s">
        <v>85</v>
      </c>
      <c r="AG188" s="2" t="s">
        <v>77</v>
      </c>
      <c r="AH188" s="2" t="s">
        <v>64</v>
      </c>
      <c r="AI188" s="2" t="s">
        <v>65</v>
      </c>
      <c r="AJ188" s="2">
        <v>7</v>
      </c>
      <c r="AK188" s="2" t="s">
        <v>119</v>
      </c>
      <c r="AL188" s="3" t="s">
        <v>902</v>
      </c>
      <c r="AM188" s="3" t="s">
        <v>903</v>
      </c>
      <c r="AN188" s="3" t="s">
        <v>904</v>
      </c>
    </row>
    <row r="189" spans="1:40" ht="15.9" customHeight="1">
      <c r="A189" s="2" t="s">
        <v>905</v>
      </c>
      <c r="B189" s="2" t="s">
        <v>602</v>
      </c>
      <c r="C189" s="2" t="s">
        <v>193</v>
      </c>
      <c r="D189" s="2" t="s">
        <v>141</v>
      </c>
      <c r="E189" s="2" t="s">
        <v>45</v>
      </c>
      <c r="F189" s="2" t="s">
        <v>46</v>
      </c>
      <c r="G189" s="2" t="s">
        <v>906</v>
      </c>
      <c r="H189" s="2" t="s">
        <v>84</v>
      </c>
      <c r="I189" s="2" t="s">
        <v>222</v>
      </c>
      <c r="J189" s="2" t="s">
        <v>48</v>
      </c>
      <c r="K189" s="2" t="s">
        <v>103</v>
      </c>
      <c r="L189" s="2" t="s">
        <v>85</v>
      </c>
      <c r="M189" s="2" t="s">
        <v>86</v>
      </c>
      <c r="N189" s="2" t="s">
        <v>115</v>
      </c>
      <c r="O189" s="2" t="s">
        <v>56</v>
      </c>
      <c r="P189" s="2" t="s">
        <v>116</v>
      </c>
      <c r="Q189" s="2" t="s">
        <v>88</v>
      </c>
      <c r="R189" s="2" t="s">
        <v>89</v>
      </c>
      <c r="S189" s="2" t="s">
        <v>85</v>
      </c>
      <c r="T189" s="2">
        <v>8</v>
      </c>
      <c r="U189" s="2" t="s">
        <v>56</v>
      </c>
      <c r="V189" s="2" t="s">
        <v>90</v>
      </c>
      <c r="W189" s="2" t="s">
        <v>108</v>
      </c>
      <c r="X189" s="2" t="s">
        <v>85</v>
      </c>
      <c r="Y189" s="2" t="s">
        <v>184</v>
      </c>
      <c r="Z189" s="2" t="s">
        <v>59</v>
      </c>
      <c r="AA189" s="2" t="s">
        <v>92</v>
      </c>
      <c r="AB189" s="2" t="s">
        <v>62</v>
      </c>
      <c r="AC189" s="2" t="s">
        <v>92</v>
      </c>
      <c r="AD189" s="2" t="s">
        <v>92</v>
      </c>
      <c r="AE189" s="2" t="s">
        <v>907</v>
      </c>
      <c r="AF189" s="2" t="s">
        <v>85</v>
      </c>
      <c r="AG189" s="2" t="s">
        <v>93</v>
      </c>
      <c r="AH189" s="2" t="s">
        <v>94</v>
      </c>
      <c r="AI189" s="2" t="s">
        <v>128</v>
      </c>
      <c r="AJ189" s="2">
        <v>7</v>
      </c>
      <c r="AK189" s="2" t="s">
        <v>142</v>
      </c>
      <c r="AL189" s="3" t="s">
        <v>908</v>
      </c>
      <c r="AM189" s="3" t="s">
        <v>909</v>
      </c>
      <c r="AN189" s="3" t="s">
        <v>910</v>
      </c>
    </row>
    <row r="190" spans="1:40" ht="15.9" customHeight="1">
      <c r="A190" s="2" t="s">
        <v>911</v>
      </c>
      <c r="B190" s="2" t="s">
        <v>602</v>
      </c>
      <c r="C190" s="2" t="s">
        <v>44</v>
      </c>
      <c r="D190" s="2" t="s">
        <v>101</v>
      </c>
      <c r="E190" s="2" t="s">
        <v>45</v>
      </c>
      <c r="F190" s="2" t="s">
        <v>169</v>
      </c>
      <c r="G190" s="2" t="s">
        <v>83</v>
      </c>
      <c r="H190" s="2" t="s">
        <v>72</v>
      </c>
      <c r="I190" s="2" t="s">
        <v>103</v>
      </c>
      <c r="J190" s="2" t="s">
        <v>84</v>
      </c>
      <c r="K190" s="2" t="s">
        <v>103</v>
      </c>
      <c r="L190" s="2" t="s">
        <v>55</v>
      </c>
      <c r="M190" s="2" t="s">
        <v>86</v>
      </c>
      <c r="N190" s="2" t="s">
        <v>125</v>
      </c>
      <c r="O190" s="2" t="s">
        <v>105</v>
      </c>
      <c r="P190" s="2" t="s">
        <v>116</v>
      </c>
      <c r="Q190" s="2" t="s">
        <v>88</v>
      </c>
      <c r="R190" s="2" t="s">
        <v>195</v>
      </c>
      <c r="S190" s="2" t="s">
        <v>85</v>
      </c>
      <c r="T190" s="2">
        <v>8</v>
      </c>
      <c r="U190" s="2" t="s">
        <v>56</v>
      </c>
      <c r="V190" s="2" t="s">
        <v>90</v>
      </c>
      <c r="W190" s="2" t="s">
        <v>117</v>
      </c>
      <c r="X190" s="2" t="s">
        <v>55</v>
      </c>
      <c r="Y190" s="2" t="s">
        <v>58</v>
      </c>
      <c r="Z190" s="2" t="s">
        <v>59</v>
      </c>
      <c r="AA190" s="2" t="s">
        <v>62</v>
      </c>
      <c r="AB190" s="2" t="s">
        <v>62</v>
      </c>
      <c r="AC190" s="2" t="s">
        <v>62</v>
      </c>
      <c r="AD190" s="2" t="s">
        <v>62</v>
      </c>
      <c r="AE190" s="2" t="s">
        <v>135</v>
      </c>
      <c r="AF190" s="2" t="s">
        <v>55</v>
      </c>
      <c r="AG190" s="2" t="s">
        <v>372</v>
      </c>
      <c r="AH190" s="2" t="s">
        <v>64</v>
      </c>
      <c r="AI190" s="2" t="s">
        <v>95</v>
      </c>
      <c r="AJ190" s="2">
        <v>8</v>
      </c>
      <c r="AK190" s="2" t="s">
        <v>136</v>
      </c>
      <c r="AL190" s="3" t="s">
        <v>912</v>
      </c>
      <c r="AM190" s="3" t="s">
        <v>913</v>
      </c>
      <c r="AN190" s="3" t="s">
        <v>914</v>
      </c>
    </row>
    <row r="191" spans="1:40" ht="15.9" customHeight="1">
      <c r="A191" s="2" t="s">
        <v>915</v>
      </c>
      <c r="B191" s="2" t="s">
        <v>602</v>
      </c>
      <c r="C191" s="2" t="s">
        <v>141</v>
      </c>
      <c r="D191" s="2" t="s">
        <v>44</v>
      </c>
      <c r="E191" s="2" t="s">
        <v>45</v>
      </c>
      <c r="F191" s="2" t="s">
        <v>169</v>
      </c>
      <c r="G191" s="2" t="s">
        <v>83</v>
      </c>
      <c r="H191" s="2" t="s">
        <v>72</v>
      </c>
      <c r="I191" s="2" t="s">
        <v>103</v>
      </c>
      <c r="J191" s="2" t="s">
        <v>72</v>
      </c>
      <c r="K191" s="2" t="s">
        <v>103</v>
      </c>
      <c r="L191" s="2" t="s">
        <v>85</v>
      </c>
      <c r="M191" s="2" t="s">
        <v>73</v>
      </c>
      <c r="N191" s="2" t="s">
        <v>104</v>
      </c>
      <c r="O191" s="2" t="s">
        <v>56</v>
      </c>
      <c r="P191" s="2" t="s">
        <v>116</v>
      </c>
      <c r="Q191" s="2" t="s">
        <v>88</v>
      </c>
      <c r="R191" s="2" t="s">
        <v>89</v>
      </c>
      <c r="S191" s="2" t="s">
        <v>85</v>
      </c>
      <c r="T191" s="2">
        <v>8</v>
      </c>
      <c r="U191" s="2" t="s">
        <v>56</v>
      </c>
      <c r="V191" s="2" t="s">
        <v>90</v>
      </c>
      <c r="W191" s="2" t="s">
        <v>108</v>
      </c>
      <c r="X191" s="2" t="s">
        <v>55</v>
      </c>
      <c r="Y191" s="2" t="s">
        <v>58</v>
      </c>
      <c r="Z191" s="2" t="s">
        <v>59</v>
      </c>
      <c r="AA191" s="2" t="s">
        <v>62</v>
      </c>
      <c r="AB191" s="2" t="s">
        <v>62</v>
      </c>
      <c r="AC191" s="2" t="s">
        <v>62</v>
      </c>
      <c r="AD191" s="2" t="s">
        <v>62</v>
      </c>
      <c r="AE191" s="2" t="s">
        <v>118</v>
      </c>
      <c r="AF191" s="2" t="s">
        <v>55</v>
      </c>
      <c r="AG191" s="2" t="s">
        <v>77</v>
      </c>
      <c r="AH191" s="2" t="s">
        <v>78</v>
      </c>
      <c r="AI191" s="2" t="s">
        <v>65</v>
      </c>
      <c r="AJ191" s="2">
        <v>8</v>
      </c>
      <c r="AK191" s="2" t="s">
        <v>119</v>
      </c>
      <c r="AL191" s="3" t="s">
        <v>916</v>
      </c>
      <c r="AM191" s="3" t="s">
        <v>917</v>
      </c>
      <c r="AN191" s="3" t="s">
        <v>918</v>
      </c>
    </row>
    <row r="192" spans="1:40" ht="15.9" customHeight="1">
      <c r="A192" s="2" t="s">
        <v>919</v>
      </c>
      <c r="B192" s="2" t="s">
        <v>602</v>
      </c>
      <c r="C192" s="2" t="s">
        <v>348</v>
      </c>
      <c r="D192" s="2" t="s">
        <v>193</v>
      </c>
      <c r="E192" s="2" t="s">
        <v>45</v>
      </c>
      <c r="F192" s="2" t="s">
        <v>169</v>
      </c>
      <c r="G192" s="2" t="s">
        <v>83</v>
      </c>
      <c r="H192" s="2" t="s">
        <v>260</v>
      </c>
      <c r="I192" s="2" t="s">
        <v>260</v>
      </c>
      <c r="J192" s="2" t="s">
        <v>371</v>
      </c>
      <c r="K192" s="2" t="s">
        <v>103</v>
      </c>
      <c r="L192" s="2" t="s">
        <v>85</v>
      </c>
      <c r="M192" s="2" t="s">
        <v>183</v>
      </c>
      <c r="N192" s="2" t="s">
        <v>78</v>
      </c>
      <c r="O192" s="2" t="s">
        <v>87</v>
      </c>
      <c r="P192" s="2" t="s">
        <v>116</v>
      </c>
      <c r="Q192" s="2" t="s">
        <v>88</v>
      </c>
      <c r="R192" s="2" t="s">
        <v>89</v>
      </c>
      <c r="S192" s="2" t="s">
        <v>85</v>
      </c>
      <c r="T192" s="2">
        <v>10</v>
      </c>
      <c r="U192" s="2" t="s">
        <v>87</v>
      </c>
      <c r="V192" s="2" t="s">
        <v>90</v>
      </c>
      <c r="W192" s="2" t="s">
        <v>117</v>
      </c>
      <c r="X192" s="2" t="s">
        <v>85</v>
      </c>
      <c r="Y192" s="2" t="s">
        <v>58</v>
      </c>
      <c r="Z192" s="2" t="s">
        <v>91</v>
      </c>
      <c r="AA192" s="2" t="s">
        <v>92</v>
      </c>
      <c r="AB192" s="2" t="s">
        <v>92</v>
      </c>
      <c r="AC192" s="2" t="s">
        <v>92</v>
      </c>
      <c r="AD192" s="2" t="s">
        <v>92</v>
      </c>
      <c r="AE192" s="2" t="s">
        <v>118</v>
      </c>
      <c r="AF192" s="2" t="s">
        <v>85</v>
      </c>
      <c r="AG192" s="2" t="s">
        <v>93</v>
      </c>
      <c r="AH192" s="2" t="s">
        <v>78</v>
      </c>
      <c r="AI192" s="2" t="s">
        <v>211</v>
      </c>
      <c r="AJ192" s="2">
        <v>10</v>
      </c>
      <c r="AK192" s="2" t="s">
        <v>142</v>
      </c>
      <c r="AL192" s="3" t="s">
        <v>920</v>
      </c>
      <c r="AM192" s="3" t="s">
        <v>341</v>
      </c>
      <c r="AN192" s="3" t="s">
        <v>921</v>
      </c>
    </row>
    <row r="193" spans="1:40" ht="15.9" customHeight="1">
      <c r="A193" s="2" t="s">
        <v>922</v>
      </c>
      <c r="B193" s="2" t="s">
        <v>602</v>
      </c>
      <c r="C193" s="2" t="s">
        <v>44</v>
      </c>
      <c r="D193" s="2" t="s">
        <v>44</v>
      </c>
      <c r="E193" s="2" t="s">
        <v>45</v>
      </c>
      <c r="F193" s="2" t="s">
        <v>46</v>
      </c>
      <c r="G193" s="2" t="s">
        <v>221</v>
      </c>
      <c r="H193" s="2" t="s">
        <v>49</v>
      </c>
      <c r="I193" s="2" t="s">
        <v>103</v>
      </c>
      <c r="J193" s="2" t="s">
        <v>49</v>
      </c>
      <c r="K193" s="2" t="s">
        <v>103</v>
      </c>
      <c r="L193" s="2" t="s">
        <v>85</v>
      </c>
      <c r="M193" s="2" t="s">
        <v>183</v>
      </c>
      <c r="N193" s="2" t="s">
        <v>104</v>
      </c>
      <c r="O193" s="2" t="s">
        <v>87</v>
      </c>
      <c r="P193" s="2" t="s">
        <v>116</v>
      </c>
      <c r="Q193" s="2" t="s">
        <v>74</v>
      </c>
      <c r="R193" s="2" t="s">
        <v>89</v>
      </c>
      <c r="S193" s="2" t="s">
        <v>85</v>
      </c>
      <c r="T193" s="2">
        <v>7</v>
      </c>
      <c r="U193" s="2" t="s">
        <v>56</v>
      </c>
      <c r="V193" s="2" t="s">
        <v>90</v>
      </c>
      <c r="W193" s="2" t="s">
        <v>117</v>
      </c>
      <c r="X193" s="2" t="s">
        <v>85</v>
      </c>
      <c r="Y193" s="2" t="s">
        <v>76</v>
      </c>
      <c r="Z193" s="2" t="s">
        <v>59</v>
      </c>
      <c r="AA193" s="2" t="s">
        <v>92</v>
      </c>
      <c r="AB193" s="2" t="s">
        <v>92</v>
      </c>
      <c r="AC193" s="2" t="s">
        <v>92</v>
      </c>
      <c r="AD193" s="2" t="s">
        <v>92</v>
      </c>
      <c r="AE193" s="2" t="s">
        <v>923</v>
      </c>
      <c r="AF193" s="2" t="s">
        <v>85</v>
      </c>
      <c r="AG193" s="2" t="s">
        <v>93</v>
      </c>
      <c r="AH193" s="2" t="s">
        <v>64</v>
      </c>
      <c r="AI193" s="2" t="s">
        <v>128</v>
      </c>
      <c r="AJ193" s="2">
        <v>10</v>
      </c>
      <c r="AK193" s="2" t="s">
        <v>142</v>
      </c>
      <c r="AL193" s="3" t="s">
        <v>924</v>
      </c>
      <c r="AM193" s="3" t="s">
        <v>925</v>
      </c>
      <c r="AN193" s="3" t="s">
        <v>926</v>
      </c>
    </row>
    <row r="194" spans="1:40" ht="15.9" customHeight="1">
      <c r="A194" s="2" t="s">
        <v>927</v>
      </c>
      <c r="B194" s="2" t="s">
        <v>602</v>
      </c>
      <c r="C194" s="2" t="s">
        <v>44</v>
      </c>
      <c r="D194" s="2" t="s">
        <v>44</v>
      </c>
      <c r="E194" s="2" t="s">
        <v>45</v>
      </c>
      <c r="F194" s="2" t="s">
        <v>46</v>
      </c>
      <c r="G194" s="2" t="s">
        <v>83</v>
      </c>
      <c r="H194" s="2" t="s">
        <v>260</v>
      </c>
      <c r="I194" s="2" t="s">
        <v>103</v>
      </c>
      <c r="J194" s="2" t="s">
        <v>84</v>
      </c>
      <c r="K194" s="2" t="s">
        <v>103</v>
      </c>
      <c r="L194" s="2" t="s">
        <v>55</v>
      </c>
      <c r="M194" s="2" t="s">
        <v>188</v>
      </c>
      <c r="N194" s="2" t="s">
        <v>150</v>
      </c>
      <c r="O194" s="2" t="s">
        <v>52</v>
      </c>
      <c r="P194" s="2" t="s">
        <v>151</v>
      </c>
      <c r="Q194" s="2" t="s">
        <v>88</v>
      </c>
      <c r="R194" s="2" t="s">
        <v>89</v>
      </c>
      <c r="S194" s="2" t="s">
        <v>85</v>
      </c>
      <c r="T194" s="2">
        <v>9</v>
      </c>
      <c r="U194" s="2" t="s">
        <v>87</v>
      </c>
      <c r="V194" s="2" t="s">
        <v>90</v>
      </c>
      <c r="W194" s="2" t="s">
        <v>108</v>
      </c>
      <c r="X194" s="2" t="s">
        <v>55</v>
      </c>
      <c r="Y194" s="2" t="s">
        <v>58</v>
      </c>
      <c r="Z194" s="2" t="s">
        <v>59</v>
      </c>
      <c r="AA194" s="2" t="s">
        <v>62</v>
      </c>
      <c r="AB194" s="2" t="s">
        <v>62</v>
      </c>
      <c r="AC194" s="2" t="s">
        <v>62</v>
      </c>
      <c r="AD194" s="2" t="s">
        <v>61</v>
      </c>
      <c r="AE194" s="2" t="s">
        <v>118</v>
      </c>
      <c r="AF194" s="2" t="s">
        <v>55</v>
      </c>
      <c r="AG194" s="2" t="s">
        <v>93</v>
      </c>
      <c r="AH194" s="2" t="s">
        <v>64</v>
      </c>
      <c r="AI194" s="2" t="s">
        <v>65</v>
      </c>
      <c r="AJ194" s="2">
        <v>7</v>
      </c>
      <c r="AK194" s="2" t="s">
        <v>152</v>
      </c>
      <c r="AL194" s="3" t="s">
        <v>928</v>
      </c>
      <c r="AM194" s="3" t="s">
        <v>929</v>
      </c>
      <c r="AN194" s="3" t="s">
        <v>930</v>
      </c>
    </row>
    <row r="195" spans="1:40" ht="15.9" customHeight="1">
      <c r="A195" s="2" t="s">
        <v>931</v>
      </c>
      <c r="B195" s="2" t="s">
        <v>602</v>
      </c>
      <c r="C195" s="2" t="s">
        <v>44</v>
      </c>
      <c r="D195" s="2" t="s">
        <v>44</v>
      </c>
      <c r="E195" s="2" t="s">
        <v>45</v>
      </c>
      <c r="F195" s="2" t="s">
        <v>46</v>
      </c>
      <c r="G195" s="2" t="s">
        <v>83</v>
      </c>
      <c r="H195" s="2" t="s">
        <v>260</v>
      </c>
      <c r="I195" s="2" t="s">
        <v>103</v>
      </c>
      <c r="J195" s="2" t="s">
        <v>72</v>
      </c>
      <c r="K195" s="2" t="s">
        <v>103</v>
      </c>
      <c r="L195" s="2" t="s">
        <v>85</v>
      </c>
      <c r="M195" s="2" t="s">
        <v>188</v>
      </c>
      <c r="N195" s="2" t="s">
        <v>78</v>
      </c>
      <c r="O195" s="2" t="s">
        <v>56</v>
      </c>
      <c r="P195" s="2" t="s">
        <v>106</v>
      </c>
      <c r="Q195" s="2" t="s">
        <v>74</v>
      </c>
      <c r="R195" s="2" t="s">
        <v>89</v>
      </c>
      <c r="S195" s="2" t="s">
        <v>85</v>
      </c>
      <c r="T195" s="2">
        <v>10</v>
      </c>
      <c r="U195" s="2" t="s">
        <v>56</v>
      </c>
      <c r="V195" s="2" t="s">
        <v>90</v>
      </c>
      <c r="W195" s="2" t="s">
        <v>108</v>
      </c>
      <c r="X195" s="2" t="s">
        <v>85</v>
      </c>
      <c r="Y195" s="2" t="s">
        <v>58</v>
      </c>
      <c r="Z195" s="2" t="s">
        <v>228</v>
      </c>
      <c r="AA195" s="2" t="s">
        <v>92</v>
      </c>
      <c r="AB195" s="2" t="s">
        <v>62</v>
      </c>
      <c r="AC195" s="2" t="s">
        <v>62</v>
      </c>
      <c r="AD195" s="2" t="s">
        <v>62</v>
      </c>
      <c r="AE195" s="2" t="s">
        <v>118</v>
      </c>
      <c r="AF195" s="2" t="s">
        <v>55</v>
      </c>
      <c r="AG195" s="2" t="s">
        <v>77</v>
      </c>
      <c r="AH195" s="2" t="s">
        <v>78</v>
      </c>
      <c r="AI195" s="2" t="s">
        <v>128</v>
      </c>
      <c r="AJ195" s="2">
        <v>5</v>
      </c>
      <c r="AK195" s="2" t="s">
        <v>119</v>
      </c>
      <c r="AL195" s="3" t="s">
        <v>932</v>
      </c>
      <c r="AM195" s="3" t="s">
        <v>933</v>
      </c>
      <c r="AN195" s="3" t="s">
        <v>934</v>
      </c>
    </row>
    <row r="196" spans="1:40" ht="15.9" customHeight="1">
      <c r="A196" s="2" t="s">
        <v>935</v>
      </c>
      <c r="B196" s="2" t="s">
        <v>602</v>
      </c>
      <c r="C196" s="2" t="s">
        <v>101</v>
      </c>
      <c r="D196" s="2" t="s">
        <v>101</v>
      </c>
      <c r="E196" s="2" t="s">
        <v>45</v>
      </c>
      <c r="F196" s="2" t="s">
        <v>169</v>
      </c>
      <c r="G196" s="2" t="s">
        <v>385</v>
      </c>
      <c r="H196" s="2" t="s">
        <v>260</v>
      </c>
      <c r="I196" s="2" t="s">
        <v>103</v>
      </c>
      <c r="J196" s="2" t="s">
        <v>84</v>
      </c>
      <c r="K196" s="2" t="s">
        <v>103</v>
      </c>
      <c r="L196" s="2" t="s">
        <v>85</v>
      </c>
      <c r="M196" s="2" t="s">
        <v>86</v>
      </c>
      <c r="N196" s="2" t="s">
        <v>115</v>
      </c>
      <c r="O196" s="2" t="s">
        <v>87</v>
      </c>
      <c r="P196" s="2" t="s">
        <v>116</v>
      </c>
      <c r="Q196" s="2" t="s">
        <v>88</v>
      </c>
      <c r="R196" s="2" t="s">
        <v>89</v>
      </c>
      <c r="S196" s="2" t="s">
        <v>85</v>
      </c>
      <c r="T196" s="2">
        <v>10</v>
      </c>
      <c r="U196" s="2" t="s">
        <v>87</v>
      </c>
      <c r="V196" s="2" t="s">
        <v>90</v>
      </c>
      <c r="W196" s="2" t="s">
        <v>108</v>
      </c>
      <c r="X196" s="2" t="s">
        <v>85</v>
      </c>
      <c r="Y196" s="2" t="s">
        <v>58</v>
      </c>
      <c r="Z196" s="2" t="s">
        <v>59</v>
      </c>
      <c r="AA196" s="2" t="s">
        <v>92</v>
      </c>
      <c r="AB196" s="2" t="s">
        <v>62</v>
      </c>
      <c r="AC196" s="2" t="s">
        <v>92</v>
      </c>
      <c r="AD196" s="2" t="s">
        <v>92</v>
      </c>
      <c r="AE196" s="2" t="s">
        <v>118</v>
      </c>
      <c r="AF196" s="2" t="s">
        <v>85</v>
      </c>
      <c r="AG196" s="2" t="s">
        <v>372</v>
      </c>
      <c r="AH196" s="2" t="s">
        <v>94</v>
      </c>
      <c r="AI196" s="2" t="s">
        <v>211</v>
      </c>
      <c r="AJ196" s="2">
        <v>10</v>
      </c>
      <c r="AK196" s="2" t="s">
        <v>142</v>
      </c>
      <c r="AL196" s="3" t="s">
        <v>936</v>
      </c>
      <c r="AM196" s="3" t="s">
        <v>937</v>
      </c>
      <c r="AN196" s="3" t="s">
        <v>938</v>
      </c>
    </row>
    <row r="197" spans="1:40" ht="15.9" customHeight="1">
      <c r="A197" s="2" t="s">
        <v>939</v>
      </c>
      <c r="B197" s="2" t="s">
        <v>602</v>
      </c>
      <c r="C197" s="2" t="s">
        <v>141</v>
      </c>
      <c r="D197" s="2" t="s">
        <v>141</v>
      </c>
      <c r="E197" s="2" t="s">
        <v>45</v>
      </c>
      <c r="F197" s="2" t="s">
        <v>46</v>
      </c>
      <c r="G197" s="2" t="s">
        <v>237</v>
      </c>
      <c r="H197" s="2" t="s">
        <v>260</v>
      </c>
      <c r="I197" s="2" t="s">
        <v>260</v>
      </c>
      <c r="J197" s="2" t="s">
        <v>72</v>
      </c>
      <c r="K197" s="2" t="s">
        <v>103</v>
      </c>
      <c r="L197" s="2" t="s">
        <v>85</v>
      </c>
      <c r="M197" s="2" t="s">
        <v>134</v>
      </c>
      <c r="N197" s="2" t="s">
        <v>125</v>
      </c>
      <c r="O197" s="2" t="s">
        <v>56</v>
      </c>
      <c r="P197" s="2" t="s">
        <v>116</v>
      </c>
      <c r="Q197" s="2" t="s">
        <v>88</v>
      </c>
      <c r="R197" s="2" t="s">
        <v>89</v>
      </c>
      <c r="S197" s="2" t="s">
        <v>55</v>
      </c>
      <c r="T197" s="2">
        <v>8</v>
      </c>
      <c r="U197" s="2" t="s">
        <v>105</v>
      </c>
      <c r="V197" s="2" t="s">
        <v>163</v>
      </c>
      <c r="W197" s="2" t="s">
        <v>108</v>
      </c>
      <c r="X197" s="2" t="s">
        <v>55</v>
      </c>
      <c r="Y197" s="2" t="s">
        <v>58</v>
      </c>
      <c r="Z197" s="2" t="s">
        <v>59</v>
      </c>
      <c r="AA197" s="2" t="s">
        <v>61</v>
      </c>
      <c r="AB197" s="2" t="s">
        <v>61</v>
      </c>
      <c r="AC197" s="2" t="s">
        <v>62</v>
      </c>
      <c r="AD197" s="2" t="s">
        <v>62</v>
      </c>
      <c r="AE197" s="2" t="s">
        <v>135</v>
      </c>
      <c r="AF197" s="2" t="s">
        <v>55</v>
      </c>
      <c r="AG197" s="2" t="s">
        <v>63</v>
      </c>
      <c r="AH197" s="2" t="s">
        <v>94</v>
      </c>
      <c r="AI197" s="2" t="s">
        <v>65</v>
      </c>
      <c r="AJ197" s="2">
        <v>5</v>
      </c>
      <c r="AK197" s="2" t="s">
        <v>136</v>
      </c>
      <c r="AL197" s="3" t="s">
        <v>940</v>
      </c>
      <c r="AM197" s="3" t="s">
        <v>941</v>
      </c>
      <c r="AN197" s="3" t="s">
        <v>942</v>
      </c>
    </row>
    <row r="198" spans="1:40" ht="15.9" customHeight="1">
      <c r="A198" s="2" t="s">
        <v>943</v>
      </c>
      <c r="B198" s="2" t="s">
        <v>602</v>
      </c>
      <c r="C198" s="2" t="s">
        <v>141</v>
      </c>
      <c r="D198" s="2" t="s">
        <v>44</v>
      </c>
      <c r="E198" s="2" t="s">
        <v>45</v>
      </c>
      <c r="F198" s="2" t="s">
        <v>46</v>
      </c>
      <c r="G198" s="2" t="s">
        <v>406</v>
      </c>
      <c r="H198" s="2" t="s">
        <v>260</v>
      </c>
      <c r="I198" s="2" t="s">
        <v>103</v>
      </c>
      <c r="J198" s="2" t="s">
        <v>49</v>
      </c>
      <c r="K198" s="2" t="s">
        <v>102</v>
      </c>
      <c r="L198" s="2" t="s">
        <v>55</v>
      </c>
      <c r="M198" s="2" t="s">
        <v>73</v>
      </c>
      <c r="N198" s="2" t="s">
        <v>150</v>
      </c>
      <c r="O198" s="2" t="s">
        <v>56</v>
      </c>
      <c r="P198" s="2" t="s">
        <v>106</v>
      </c>
      <c r="Q198" s="2" t="s">
        <v>88</v>
      </c>
      <c r="R198" s="2" t="s">
        <v>54</v>
      </c>
      <c r="S198" s="2" t="s">
        <v>85</v>
      </c>
      <c r="T198" s="2">
        <v>9</v>
      </c>
      <c r="U198" s="2" t="s">
        <v>105</v>
      </c>
      <c r="V198" s="2" t="s">
        <v>90</v>
      </c>
      <c r="W198" s="2" t="s">
        <v>108</v>
      </c>
      <c r="X198" s="2" t="s">
        <v>261</v>
      </c>
      <c r="Y198" s="2" t="s">
        <v>58</v>
      </c>
      <c r="Z198" s="2" t="s">
        <v>59</v>
      </c>
      <c r="AA198" s="2" t="s">
        <v>62</v>
      </c>
      <c r="AB198" s="2" t="s">
        <v>62</v>
      </c>
      <c r="AC198" s="2" t="s">
        <v>62</v>
      </c>
      <c r="AD198" s="2" t="s">
        <v>62</v>
      </c>
      <c r="AE198" s="2" t="s">
        <v>135</v>
      </c>
      <c r="AF198" s="2" t="s">
        <v>55</v>
      </c>
      <c r="AG198" s="2" t="s">
        <v>63</v>
      </c>
      <c r="AH198" s="2" t="s">
        <v>64</v>
      </c>
      <c r="AI198" s="2" t="s">
        <v>65</v>
      </c>
      <c r="AJ198" s="2">
        <v>7</v>
      </c>
      <c r="AK198" s="2" t="s">
        <v>136</v>
      </c>
      <c r="AL198" s="3" t="s">
        <v>944</v>
      </c>
      <c r="AM198" s="3" t="s">
        <v>945</v>
      </c>
      <c r="AN198" s="3" t="s">
        <v>946</v>
      </c>
    </row>
    <row r="199" spans="1:40" ht="15.9" customHeight="1">
      <c r="A199" s="2" t="s">
        <v>947</v>
      </c>
      <c r="B199" s="2" t="s">
        <v>602</v>
      </c>
      <c r="C199" s="2" t="s">
        <v>44</v>
      </c>
      <c r="D199" s="2" t="s">
        <v>44</v>
      </c>
      <c r="E199" s="2" t="s">
        <v>45</v>
      </c>
      <c r="F199" s="2" t="s">
        <v>169</v>
      </c>
      <c r="G199" s="2" t="s">
        <v>83</v>
      </c>
      <c r="H199" s="2" t="s">
        <v>260</v>
      </c>
      <c r="I199" s="2" t="s">
        <v>260</v>
      </c>
      <c r="J199" s="2" t="s">
        <v>72</v>
      </c>
      <c r="K199" s="2" t="s">
        <v>194</v>
      </c>
      <c r="L199" s="2" t="s">
        <v>85</v>
      </c>
      <c r="M199" s="2" t="s">
        <v>86</v>
      </c>
      <c r="N199" s="2" t="s">
        <v>115</v>
      </c>
      <c r="O199" s="2" t="s">
        <v>56</v>
      </c>
      <c r="P199" s="2" t="s">
        <v>116</v>
      </c>
      <c r="Q199" s="2" t="s">
        <v>74</v>
      </c>
      <c r="R199" s="2" t="s">
        <v>54</v>
      </c>
      <c r="S199" s="2" t="s">
        <v>75</v>
      </c>
      <c r="T199" s="2">
        <v>5</v>
      </c>
      <c r="U199" s="2" t="s">
        <v>56</v>
      </c>
      <c r="V199" s="2" t="s">
        <v>90</v>
      </c>
      <c r="W199" s="2" t="s">
        <v>108</v>
      </c>
      <c r="X199" s="2" t="s">
        <v>55</v>
      </c>
      <c r="Y199" s="2" t="s">
        <v>58</v>
      </c>
      <c r="Z199" s="2" t="s">
        <v>59</v>
      </c>
      <c r="AA199" s="2" t="s">
        <v>62</v>
      </c>
      <c r="AB199" s="2" t="s">
        <v>61</v>
      </c>
      <c r="AC199" s="2" t="s">
        <v>61</v>
      </c>
      <c r="AD199" s="2" t="s">
        <v>62</v>
      </c>
      <c r="AE199" s="2" t="s">
        <v>118</v>
      </c>
      <c r="AF199" s="2" t="s">
        <v>55</v>
      </c>
      <c r="AG199" s="2" t="s">
        <v>63</v>
      </c>
      <c r="AH199" s="2" t="s">
        <v>64</v>
      </c>
      <c r="AI199" s="2" t="s">
        <v>65</v>
      </c>
      <c r="AJ199" s="2">
        <v>7</v>
      </c>
      <c r="AK199" s="2" t="s">
        <v>152</v>
      </c>
      <c r="AL199" s="3" t="s">
        <v>948</v>
      </c>
      <c r="AM199" s="3" t="s">
        <v>949</v>
      </c>
      <c r="AN199" s="3" t="s">
        <v>950</v>
      </c>
    </row>
    <row r="200" spans="1:40" ht="15.9" customHeight="1">
      <c r="A200" s="2" t="s">
        <v>951</v>
      </c>
      <c r="B200" s="2" t="s">
        <v>602</v>
      </c>
      <c r="C200" s="2" t="s">
        <v>44</v>
      </c>
      <c r="D200" s="2" t="s">
        <v>44</v>
      </c>
      <c r="E200" s="2" t="s">
        <v>45</v>
      </c>
      <c r="F200" s="2" t="s">
        <v>46</v>
      </c>
      <c r="G200" s="2" t="s">
        <v>147</v>
      </c>
      <c r="H200" s="2" t="s">
        <v>72</v>
      </c>
      <c r="I200" s="2" t="s">
        <v>149</v>
      </c>
      <c r="J200" s="2" t="s">
        <v>49</v>
      </c>
      <c r="K200" s="2" t="s">
        <v>102</v>
      </c>
      <c r="L200" s="2" t="s">
        <v>85</v>
      </c>
      <c r="M200" s="2" t="s">
        <v>86</v>
      </c>
      <c r="N200" s="2" t="s">
        <v>125</v>
      </c>
      <c r="O200" s="2" t="s">
        <v>56</v>
      </c>
      <c r="P200" s="2" t="s">
        <v>116</v>
      </c>
      <c r="Q200" s="2" t="s">
        <v>53</v>
      </c>
      <c r="R200" s="2" t="s">
        <v>89</v>
      </c>
      <c r="S200" s="2" t="s">
        <v>55</v>
      </c>
      <c r="T200" s="2">
        <v>9</v>
      </c>
      <c r="U200" s="2" t="s">
        <v>56</v>
      </c>
      <c r="V200" s="2" t="s">
        <v>90</v>
      </c>
      <c r="W200" s="2" t="s">
        <v>117</v>
      </c>
      <c r="X200" s="2" t="s">
        <v>55</v>
      </c>
      <c r="Y200" s="2" t="s">
        <v>58</v>
      </c>
      <c r="Z200" s="2" t="s">
        <v>59</v>
      </c>
      <c r="AA200" s="2" t="s">
        <v>61</v>
      </c>
      <c r="AB200" s="2" t="s">
        <v>61</v>
      </c>
      <c r="AC200" s="2" t="s">
        <v>62</v>
      </c>
      <c r="AD200" s="2" t="s">
        <v>62</v>
      </c>
      <c r="AE200" s="2" t="s">
        <v>135</v>
      </c>
      <c r="AF200" s="2" t="s">
        <v>55</v>
      </c>
      <c r="AG200" s="2" t="s">
        <v>63</v>
      </c>
      <c r="AH200" s="2" t="s">
        <v>64</v>
      </c>
      <c r="AI200" s="2" t="s">
        <v>65</v>
      </c>
      <c r="AJ200" s="2">
        <v>6</v>
      </c>
      <c r="AK200" s="2" t="s">
        <v>136</v>
      </c>
      <c r="AL200" s="3" t="s">
        <v>952</v>
      </c>
      <c r="AM200" s="3" t="s">
        <v>953</v>
      </c>
      <c r="AN200" s="3" t="s">
        <v>954</v>
      </c>
    </row>
    <row r="201" spans="1:40" ht="15.9" customHeight="1">
      <c r="A201" s="2" t="s">
        <v>955</v>
      </c>
      <c r="B201" s="2" t="s">
        <v>602</v>
      </c>
      <c r="C201" s="2" t="s">
        <v>141</v>
      </c>
      <c r="D201" s="2" t="s">
        <v>141</v>
      </c>
      <c r="E201" s="2" t="s">
        <v>45</v>
      </c>
      <c r="F201" s="2" t="s">
        <v>169</v>
      </c>
      <c r="G201" s="2" t="s">
        <v>83</v>
      </c>
      <c r="H201" s="2" t="s">
        <v>84</v>
      </c>
      <c r="I201" s="2" t="s">
        <v>103</v>
      </c>
      <c r="J201" s="2" t="s">
        <v>84</v>
      </c>
      <c r="K201" s="2" t="s">
        <v>103</v>
      </c>
      <c r="L201" s="2" t="s">
        <v>85</v>
      </c>
      <c r="M201" s="2" t="s">
        <v>134</v>
      </c>
      <c r="N201" s="2" t="s">
        <v>104</v>
      </c>
      <c r="O201" s="2" t="s">
        <v>56</v>
      </c>
      <c r="P201" s="2" t="s">
        <v>151</v>
      </c>
      <c r="Q201" s="2" t="s">
        <v>88</v>
      </c>
      <c r="R201" s="2" t="s">
        <v>89</v>
      </c>
      <c r="S201" s="2" t="s">
        <v>85</v>
      </c>
      <c r="T201" s="2">
        <v>10</v>
      </c>
      <c r="U201" s="2" t="s">
        <v>56</v>
      </c>
      <c r="V201" s="2" t="s">
        <v>163</v>
      </c>
      <c r="W201" s="2" t="s">
        <v>117</v>
      </c>
      <c r="X201" s="2" t="s">
        <v>85</v>
      </c>
      <c r="Y201" s="2" t="s">
        <v>58</v>
      </c>
      <c r="Z201" s="2" t="s">
        <v>228</v>
      </c>
      <c r="AA201" s="2" t="s">
        <v>62</v>
      </c>
      <c r="AB201" s="2" t="s">
        <v>62</v>
      </c>
      <c r="AC201" s="2" t="s">
        <v>62</v>
      </c>
      <c r="AD201" s="2" t="s">
        <v>92</v>
      </c>
      <c r="AE201" s="2" t="s">
        <v>118</v>
      </c>
      <c r="AF201" s="2" t="s">
        <v>85</v>
      </c>
      <c r="AG201" s="2" t="s">
        <v>93</v>
      </c>
      <c r="AH201" s="2" t="s">
        <v>94</v>
      </c>
      <c r="AI201" s="2" t="s">
        <v>95</v>
      </c>
      <c r="AJ201" s="2">
        <v>9</v>
      </c>
      <c r="AK201" s="2" t="s">
        <v>142</v>
      </c>
      <c r="AL201" s="3" t="s">
        <v>956</v>
      </c>
      <c r="AM201" s="3" t="s">
        <v>957</v>
      </c>
      <c r="AN201" s="3" t="s">
        <v>958</v>
      </c>
    </row>
    <row r="202" spans="1:40" ht="15.9" customHeight="1">
      <c r="A202" s="2" t="s">
        <v>959</v>
      </c>
      <c r="B202" s="2" t="s">
        <v>602</v>
      </c>
      <c r="C202" s="2" t="s">
        <v>193</v>
      </c>
      <c r="D202" s="2" t="s">
        <v>101</v>
      </c>
      <c r="E202" s="2" t="s">
        <v>45</v>
      </c>
      <c r="F202" s="2" t="s">
        <v>46</v>
      </c>
      <c r="G202" s="2" t="s">
        <v>357</v>
      </c>
      <c r="H202" s="2" t="s">
        <v>78</v>
      </c>
      <c r="I202" s="2" t="s">
        <v>260</v>
      </c>
      <c r="J202" s="2" t="s">
        <v>84</v>
      </c>
      <c r="K202" s="2" t="s">
        <v>103</v>
      </c>
      <c r="L202" s="2" t="s">
        <v>55</v>
      </c>
      <c r="M202" s="2" t="s">
        <v>86</v>
      </c>
      <c r="N202" s="2" t="s">
        <v>78</v>
      </c>
      <c r="O202" s="2" t="s">
        <v>105</v>
      </c>
      <c r="P202" s="2" t="s">
        <v>78</v>
      </c>
      <c r="Q202" s="2" t="s">
        <v>88</v>
      </c>
      <c r="R202" s="2" t="s">
        <v>89</v>
      </c>
      <c r="S202" s="2" t="s">
        <v>75</v>
      </c>
      <c r="T202" s="2">
        <v>5</v>
      </c>
      <c r="U202" s="2" t="s">
        <v>56</v>
      </c>
      <c r="V202" s="2" t="s">
        <v>90</v>
      </c>
      <c r="W202" s="2" t="s">
        <v>170</v>
      </c>
      <c r="X202" s="2" t="s">
        <v>85</v>
      </c>
      <c r="Y202" s="2" t="s">
        <v>58</v>
      </c>
      <c r="Z202" s="2" t="s">
        <v>59</v>
      </c>
      <c r="AA202" s="2" t="s">
        <v>62</v>
      </c>
      <c r="AB202" s="2" t="s">
        <v>61</v>
      </c>
      <c r="AC202" s="2" t="s">
        <v>60</v>
      </c>
      <c r="AD202" s="2" t="s">
        <v>62</v>
      </c>
      <c r="AE202" s="2" t="s">
        <v>960</v>
      </c>
      <c r="AF202" s="2" t="s">
        <v>55</v>
      </c>
      <c r="AG202" s="2" t="s">
        <v>63</v>
      </c>
      <c r="AH202" s="2" t="s">
        <v>78</v>
      </c>
      <c r="AI202" s="2" t="s">
        <v>128</v>
      </c>
      <c r="AJ202" s="2">
        <v>5</v>
      </c>
      <c r="AK202" s="2" t="s">
        <v>112</v>
      </c>
      <c r="AL202" s="3" t="s">
        <v>667</v>
      </c>
      <c r="AM202" s="3" t="s">
        <v>961</v>
      </c>
      <c r="AN202" s="3" t="s">
        <v>962</v>
      </c>
    </row>
    <row r="203" spans="1:40" ht="15.9" customHeight="1">
      <c r="A203" s="2" t="s">
        <v>963</v>
      </c>
      <c r="B203" s="2" t="s">
        <v>602</v>
      </c>
      <c r="C203" s="2" t="s">
        <v>44</v>
      </c>
      <c r="D203" s="2" t="s">
        <v>44</v>
      </c>
      <c r="E203" s="2" t="s">
        <v>45</v>
      </c>
      <c r="F203" s="2" t="s">
        <v>46</v>
      </c>
      <c r="G203" s="2" t="s">
        <v>316</v>
      </c>
      <c r="H203" s="2" t="s">
        <v>260</v>
      </c>
      <c r="I203" s="2" t="s">
        <v>103</v>
      </c>
      <c r="J203" s="2" t="s">
        <v>49</v>
      </c>
      <c r="K203" s="2" t="s">
        <v>103</v>
      </c>
      <c r="L203" s="2" t="s">
        <v>85</v>
      </c>
      <c r="M203" s="2" t="s">
        <v>134</v>
      </c>
      <c r="N203" s="2" t="s">
        <v>125</v>
      </c>
      <c r="O203" s="2" t="s">
        <v>52</v>
      </c>
      <c r="P203" s="2" t="s">
        <v>151</v>
      </c>
      <c r="Q203" s="2" t="s">
        <v>53</v>
      </c>
      <c r="R203" s="2" t="s">
        <v>195</v>
      </c>
      <c r="S203" s="2" t="s">
        <v>55</v>
      </c>
      <c r="T203" s="2">
        <v>7</v>
      </c>
      <c r="U203" s="2" t="s">
        <v>52</v>
      </c>
      <c r="V203" s="2" t="s">
        <v>163</v>
      </c>
      <c r="W203" s="2" t="s">
        <v>108</v>
      </c>
      <c r="X203" s="2" t="s">
        <v>55</v>
      </c>
      <c r="Y203" s="2" t="s">
        <v>58</v>
      </c>
      <c r="Z203" s="2" t="s">
        <v>91</v>
      </c>
      <c r="AA203" s="2" t="s">
        <v>92</v>
      </c>
      <c r="AB203" s="2" t="s">
        <v>92</v>
      </c>
      <c r="AC203" s="2" t="s">
        <v>92</v>
      </c>
      <c r="AD203" s="2" t="s">
        <v>92</v>
      </c>
      <c r="AE203" s="2" t="s">
        <v>118</v>
      </c>
      <c r="AF203" s="2" t="s">
        <v>85</v>
      </c>
      <c r="AG203" s="2" t="s">
        <v>93</v>
      </c>
      <c r="AH203" s="2" t="s">
        <v>64</v>
      </c>
      <c r="AI203" s="2" t="s">
        <v>65</v>
      </c>
      <c r="AJ203" s="2">
        <v>6</v>
      </c>
      <c r="AK203" s="2" t="s">
        <v>136</v>
      </c>
      <c r="AL203" s="3" t="s">
        <v>667</v>
      </c>
      <c r="AM203" s="3" t="s">
        <v>964</v>
      </c>
      <c r="AN203" s="3" t="s">
        <v>965</v>
      </c>
    </row>
    <row r="204" spans="1:40" ht="15.9" customHeight="1">
      <c r="A204" s="2" t="s">
        <v>966</v>
      </c>
      <c r="B204" s="2" t="s">
        <v>602</v>
      </c>
      <c r="C204" s="2" t="s">
        <v>193</v>
      </c>
      <c r="D204" s="2" t="s">
        <v>193</v>
      </c>
      <c r="E204" s="2" t="s">
        <v>45</v>
      </c>
      <c r="F204" s="2" t="s">
        <v>46</v>
      </c>
      <c r="G204" s="2" t="s">
        <v>281</v>
      </c>
      <c r="H204" s="2" t="s">
        <v>260</v>
      </c>
      <c r="I204" s="2" t="s">
        <v>103</v>
      </c>
      <c r="J204" s="2" t="s">
        <v>371</v>
      </c>
      <c r="K204" s="2" t="s">
        <v>103</v>
      </c>
      <c r="L204" s="2" t="s">
        <v>85</v>
      </c>
      <c r="M204" s="2" t="s">
        <v>86</v>
      </c>
      <c r="N204" s="2" t="s">
        <v>125</v>
      </c>
      <c r="O204" s="2" t="s">
        <v>52</v>
      </c>
      <c r="P204" s="2" t="s">
        <v>106</v>
      </c>
      <c r="Q204" s="2" t="s">
        <v>88</v>
      </c>
      <c r="R204" s="2" t="s">
        <v>89</v>
      </c>
      <c r="S204" s="2" t="s">
        <v>85</v>
      </c>
      <c r="T204" s="2">
        <v>9</v>
      </c>
      <c r="U204" s="2" t="s">
        <v>56</v>
      </c>
      <c r="V204" s="2" t="s">
        <v>90</v>
      </c>
      <c r="W204" s="2" t="s">
        <v>108</v>
      </c>
      <c r="X204" s="2" t="s">
        <v>85</v>
      </c>
      <c r="Y204" s="2" t="s">
        <v>58</v>
      </c>
      <c r="Z204" s="2" t="s">
        <v>59</v>
      </c>
      <c r="AA204" s="2" t="s">
        <v>92</v>
      </c>
      <c r="AB204" s="2" t="s">
        <v>92</v>
      </c>
      <c r="AC204" s="2" t="s">
        <v>92</v>
      </c>
      <c r="AD204" s="2" t="s">
        <v>92</v>
      </c>
      <c r="AE204" s="2" t="s">
        <v>118</v>
      </c>
      <c r="AF204" s="2" t="s">
        <v>85</v>
      </c>
      <c r="AG204" s="2" t="s">
        <v>93</v>
      </c>
      <c r="AH204" s="2" t="s">
        <v>94</v>
      </c>
      <c r="AI204" s="2" t="s">
        <v>95</v>
      </c>
      <c r="AJ204" s="2">
        <v>8</v>
      </c>
      <c r="AK204" s="2" t="s">
        <v>142</v>
      </c>
      <c r="AL204" s="3" t="s">
        <v>967</v>
      </c>
      <c r="AM204" s="3" t="s">
        <v>968</v>
      </c>
      <c r="AN204" s="3" t="s">
        <v>969</v>
      </c>
    </row>
    <row r="205" spans="1:40" ht="15.9" customHeight="1">
      <c r="A205" s="2" t="s">
        <v>970</v>
      </c>
      <c r="B205" s="2" t="s">
        <v>602</v>
      </c>
      <c r="C205" s="2" t="s">
        <v>193</v>
      </c>
      <c r="D205" s="2" t="s">
        <v>193</v>
      </c>
      <c r="E205" s="2" t="s">
        <v>45</v>
      </c>
      <c r="F205" s="2" t="s">
        <v>169</v>
      </c>
      <c r="G205" s="2" t="s">
        <v>83</v>
      </c>
      <c r="H205" s="2" t="s">
        <v>148</v>
      </c>
      <c r="I205" s="2" t="s">
        <v>103</v>
      </c>
      <c r="J205" s="2" t="s">
        <v>72</v>
      </c>
      <c r="K205" s="2" t="s">
        <v>194</v>
      </c>
      <c r="L205" s="2" t="s">
        <v>85</v>
      </c>
      <c r="M205" s="2" t="s">
        <v>188</v>
      </c>
      <c r="N205" s="2" t="s">
        <v>148</v>
      </c>
      <c r="O205" s="2" t="s">
        <v>52</v>
      </c>
      <c r="P205" s="2" t="s">
        <v>151</v>
      </c>
      <c r="Q205" s="2" t="s">
        <v>88</v>
      </c>
      <c r="R205" s="2" t="s">
        <v>89</v>
      </c>
      <c r="S205" s="2" t="s">
        <v>85</v>
      </c>
      <c r="T205" s="2">
        <v>8</v>
      </c>
      <c r="U205" s="2" t="s">
        <v>52</v>
      </c>
      <c r="V205" s="2" t="s">
        <v>90</v>
      </c>
      <c r="W205" s="2" t="s">
        <v>108</v>
      </c>
      <c r="X205" s="2" t="s">
        <v>55</v>
      </c>
      <c r="Y205" s="2" t="s">
        <v>110</v>
      </c>
      <c r="Z205" s="2" t="s">
        <v>59</v>
      </c>
      <c r="AA205" s="2" t="s">
        <v>62</v>
      </c>
      <c r="AB205" s="2" t="s">
        <v>62</v>
      </c>
      <c r="AC205" s="2" t="s">
        <v>62</v>
      </c>
      <c r="AD205" s="2" t="s">
        <v>62</v>
      </c>
      <c r="AE205" s="2" t="s">
        <v>118</v>
      </c>
      <c r="AF205" s="2" t="s">
        <v>55</v>
      </c>
      <c r="AG205" s="2" t="s">
        <v>63</v>
      </c>
      <c r="AH205" s="2" t="s">
        <v>64</v>
      </c>
      <c r="AI205" s="2" t="s">
        <v>65</v>
      </c>
      <c r="AJ205" s="2">
        <v>5</v>
      </c>
      <c r="AK205" s="2" t="s">
        <v>136</v>
      </c>
      <c r="AL205" s="3" t="s">
        <v>971</v>
      </c>
      <c r="AM205" s="3" t="s">
        <v>972</v>
      </c>
      <c r="AN205" s="3" t="s">
        <v>973</v>
      </c>
    </row>
    <row r="206" spans="1:40" ht="15.9" customHeight="1">
      <c r="A206" s="2" t="s">
        <v>974</v>
      </c>
      <c r="B206" s="2" t="s">
        <v>602</v>
      </c>
      <c r="C206" s="2" t="s">
        <v>141</v>
      </c>
      <c r="D206" s="2" t="s">
        <v>44</v>
      </c>
      <c r="E206" s="2" t="s">
        <v>45</v>
      </c>
      <c r="F206" s="2" t="s">
        <v>46</v>
      </c>
      <c r="G206" s="2" t="s">
        <v>227</v>
      </c>
      <c r="H206" s="2" t="s">
        <v>148</v>
      </c>
      <c r="I206" s="2" t="s">
        <v>260</v>
      </c>
      <c r="J206" s="2" t="s">
        <v>148</v>
      </c>
      <c r="K206" s="2" t="s">
        <v>103</v>
      </c>
      <c r="L206" s="2" t="s">
        <v>85</v>
      </c>
      <c r="M206" s="2" t="s">
        <v>86</v>
      </c>
      <c r="N206" s="2" t="s">
        <v>115</v>
      </c>
      <c r="O206" s="2" t="s">
        <v>87</v>
      </c>
      <c r="P206" s="2" t="s">
        <v>116</v>
      </c>
      <c r="Q206" s="2" t="s">
        <v>88</v>
      </c>
      <c r="R206" s="2" t="s">
        <v>89</v>
      </c>
      <c r="S206" s="2" t="s">
        <v>85</v>
      </c>
      <c r="T206" s="2">
        <v>9</v>
      </c>
      <c r="U206" s="2" t="s">
        <v>56</v>
      </c>
      <c r="V206" s="2" t="s">
        <v>90</v>
      </c>
      <c r="W206" s="2" t="s">
        <v>117</v>
      </c>
      <c r="X206" s="2" t="s">
        <v>85</v>
      </c>
      <c r="Y206" s="2" t="s">
        <v>58</v>
      </c>
      <c r="Z206" s="2" t="s">
        <v>91</v>
      </c>
      <c r="AA206" s="2" t="s">
        <v>62</v>
      </c>
      <c r="AB206" s="2" t="s">
        <v>62</v>
      </c>
      <c r="AC206" s="2" t="s">
        <v>92</v>
      </c>
      <c r="AD206" s="2" t="s">
        <v>92</v>
      </c>
      <c r="AE206" s="2" t="s">
        <v>118</v>
      </c>
      <c r="AF206" s="2" t="s">
        <v>85</v>
      </c>
      <c r="AG206" s="2" t="s">
        <v>93</v>
      </c>
      <c r="AH206" s="2" t="s">
        <v>94</v>
      </c>
      <c r="AI206" s="2" t="s">
        <v>95</v>
      </c>
      <c r="AJ206" s="2">
        <v>8</v>
      </c>
      <c r="AK206" s="2" t="s">
        <v>142</v>
      </c>
      <c r="AL206" s="3" t="s">
        <v>975</v>
      </c>
      <c r="AM206" s="3" t="s">
        <v>976</v>
      </c>
      <c r="AN206" s="3" t="s">
        <v>977</v>
      </c>
    </row>
    <row r="207" spans="1:40" ht="15.9" customHeight="1">
      <c r="A207" s="2" t="s">
        <v>978</v>
      </c>
      <c r="B207" s="2" t="s">
        <v>602</v>
      </c>
      <c r="C207" s="2" t="s">
        <v>44</v>
      </c>
      <c r="D207" s="2" t="s">
        <v>44</v>
      </c>
      <c r="E207" s="2" t="s">
        <v>45</v>
      </c>
      <c r="F207" s="2" t="s">
        <v>46</v>
      </c>
      <c r="G207" s="2" t="s">
        <v>385</v>
      </c>
      <c r="H207" s="2" t="s">
        <v>260</v>
      </c>
      <c r="I207" s="2" t="s">
        <v>260</v>
      </c>
      <c r="J207" s="2" t="s">
        <v>148</v>
      </c>
      <c r="K207" s="2" t="s">
        <v>103</v>
      </c>
      <c r="L207" s="2" t="s">
        <v>85</v>
      </c>
      <c r="M207" s="2" t="s">
        <v>51</v>
      </c>
      <c r="N207" s="2" t="s">
        <v>150</v>
      </c>
      <c r="O207" s="2" t="s">
        <v>52</v>
      </c>
      <c r="P207" s="2" t="s">
        <v>116</v>
      </c>
      <c r="Q207" s="2" t="s">
        <v>88</v>
      </c>
      <c r="R207" s="2" t="s">
        <v>89</v>
      </c>
      <c r="S207" s="2" t="s">
        <v>85</v>
      </c>
      <c r="T207" s="2">
        <v>10</v>
      </c>
      <c r="U207" s="2" t="s">
        <v>201</v>
      </c>
      <c r="V207" s="2" t="s">
        <v>90</v>
      </c>
      <c r="W207" s="2" t="s">
        <v>108</v>
      </c>
      <c r="X207" s="2" t="s">
        <v>55</v>
      </c>
      <c r="Y207" s="2" t="s">
        <v>58</v>
      </c>
      <c r="Z207" s="2" t="s">
        <v>59</v>
      </c>
      <c r="AA207" s="2" t="s">
        <v>62</v>
      </c>
      <c r="AB207" s="2" t="s">
        <v>62</v>
      </c>
      <c r="AC207" s="2" t="s">
        <v>62</v>
      </c>
      <c r="AD207" s="2" t="s">
        <v>62</v>
      </c>
      <c r="AE207" s="2" t="s">
        <v>118</v>
      </c>
      <c r="AF207" s="2" t="s">
        <v>55</v>
      </c>
      <c r="AG207" s="2" t="s">
        <v>77</v>
      </c>
      <c r="AH207" s="2" t="s">
        <v>64</v>
      </c>
      <c r="AI207" s="2" t="s">
        <v>65</v>
      </c>
      <c r="AJ207" s="2">
        <v>4</v>
      </c>
      <c r="AK207" s="2" t="s">
        <v>119</v>
      </c>
      <c r="AL207" s="3" t="s">
        <v>979</v>
      </c>
      <c r="AM207" s="3" t="s">
        <v>980</v>
      </c>
      <c r="AN207" s="3" t="s">
        <v>981</v>
      </c>
    </row>
    <row r="208" spans="1:40" ht="15.9" customHeight="1">
      <c r="A208" s="2" t="s">
        <v>982</v>
      </c>
      <c r="B208" s="2" t="s">
        <v>602</v>
      </c>
      <c r="C208" s="2" t="s">
        <v>141</v>
      </c>
      <c r="D208" s="2" t="s">
        <v>44</v>
      </c>
      <c r="E208" s="2" t="s">
        <v>45</v>
      </c>
      <c r="F208" s="2" t="s">
        <v>46</v>
      </c>
      <c r="G208" s="2" t="s">
        <v>83</v>
      </c>
      <c r="H208" s="2" t="s">
        <v>260</v>
      </c>
      <c r="I208" s="2" t="s">
        <v>260</v>
      </c>
      <c r="J208" s="2" t="s">
        <v>84</v>
      </c>
      <c r="K208" s="2" t="s">
        <v>103</v>
      </c>
      <c r="L208" s="2" t="s">
        <v>85</v>
      </c>
      <c r="M208" s="2" t="s">
        <v>73</v>
      </c>
      <c r="N208" s="2" t="s">
        <v>125</v>
      </c>
      <c r="O208" s="2" t="s">
        <v>52</v>
      </c>
      <c r="P208" s="2" t="s">
        <v>116</v>
      </c>
      <c r="Q208" s="2" t="s">
        <v>88</v>
      </c>
      <c r="R208" s="2" t="s">
        <v>89</v>
      </c>
      <c r="S208" s="2" t="s">
        <v>55</v>
      </c>
      <c r="T208" s="2">
        <v>8</v>
      </c>
      <c r="U208" s="2" t="s">
        <v>52</v>
      </c>
      <c r="V208" s="2" t="s">
        <v>196</v>
      </c>
      <c r="W208" s="2" t="s">
        <v>117</v>
      </c>
      <c r="X208" s="2" t="s">
        <v>55</v>
      </c>
      <c r="Y208" s="2" t="s">
        <v>76</v>
      </c>
      <c r="Z208" s="2" t="s">
        <v>59</v>
      </c>
      <c r="AA208" s="2" t="s">
        <v>62</v>
      </c>
      <c r="AB208" s="2" t="s">
        <v>62</v>
      </c>
      <c r="AC208" s="2" t="s">
        <v>62</v>
      </c>
      <c r="AD208" s="2" t="s">
        <v>62</v>
      </c>
      <c r="AE208" s="2" t="s">
        <v>118</v>
      </c>
      <c r="AF208" s="2" t="s">
        <v>55</v>
      </c>
      <c r="AG208" s="2" t="s">
        <v>77</v>
      </c>
      <c r="AH208" s="2" t="s">
        <v>94</v>
      </c>
      <c r="AI208" s="2" t="s">
        <v>65</v>
      </c>
      <c r="AJ208" s="2">
        <v>8</v>
      </c>
      <c r="AK208" s="2" t="s">
        <v>119</v>
      </c>
      <c r="AL208" s="3" t="s">
        <v>983</v>
      </c>
      <c r="AM208" s="3" t="s">
        <v>984</v>
      </c>
      <c r="AN208" s="3" t="s">
        <v>985</v>
      </c>
    </row>
    <row r="209" spans="1:40" ht="15.9" customHeight="1">
      <c r="A209" s="2" t="s">
        <v>986</v>
      </c>
      <c r="B209" s="2" t="s">
        <v>602</v>
      </c>
      <c r="C209" s="2" t="s">
        <v>44</v>
      </c>
      <c r="D209" s="2" t="s">
        <v>44</v>
      </c>
      <c r="E209" s="2" t="s">
        <v>220</v>
      </c>
      <c r="F209" s="2" t="s">
        <v>46</v>
      </c>
      <c r="G209" s="2" t="s">
        <v>83</v>
      </c>
      <c r="H209" s="2" t="s">
        <v>260</v>
      </c>
      <c r="I209" s="2" t="s">
        <v>103</v>
      </c>
      <c r="J209" s="2" t="s">
        <v>48</v>
      </c>
      <c r="K209" s="2" t="s">
        <v>103</v>
      </c>
      <c r="L209" s="2" t="s">
        <v>85</v>
      </c>
      <c r="M209" s="2" t="s">
        <v>86</v>
      </c>
      <c r="N209" s="2" t="s">
        <v>104</v>
      </c>
      <c r="O209" s="2" t="s">
        <v>56</v>
      </c>
      <c r="P209" s="2" t="s">
        <v>116</v>
      </c>
      <c r="Q209" s="2" t="s">
        <v>88</v>
      </c>
      <c r="R209" s="2" t="s">
        <v>89</v>
      </c>
      <c r="S209" s="2" t="s">
        <v>85</v>
      </c>
      <c r="T209" s="2">
        <v>10</v>
      </c>
      <c r="U209" s="2" t="s">
        <v>56</v>
      </c>
      <c r="V209" s="2" t="s">
        <v>90</v>
      </c>
      <c r="W209" s="2" t="s">
        <v>108</v>
      </c>
      <c r="X209" s="2" t="s">
        <v>85</v>
      </c>
      <c r="Y209" s="2" t="s">
        <v>58</v>
      </c>
      <c r="Z209" s="2" t="s">
        <v>91</v>
      </c>
      <c r="AA209" s="2" t="s">
        <v>92</v>
      </c>
      <c r="AB209" s="2" t="s">
        <v>92</v>
      </c>
      <c r="AC209" s="2" t="s">
        <v>92</v>
      </c>
      <c r="AD209" s="2" t="s">
        <v>92</v>
      </c>
      <c r="AE209" s="2" t="s">
        <v>118</v>
      </c>
      <c r="AF209" s="2" t="s">
        <v>85</v>
      </c>
      <c r="AG209" s="2" t="s">
        <v>77</v>
      </c>
      <c r="AH209" s="2" t="s">
        <v>94</v>
      </c>
      <c r="AI209" s="2" t="s">
        <v>65</v>
      </c>
      <c r="AJ209" s="2">
        <v>8</v>
      </c>
      <c r="AK209" s="2" t="s">
        <v>119</v>
      </c>
      <c r="AL209" s="3" t="s">
        <v>96</v>
      </c>
      <c r="AM209" s="3" t="s">
        <v>987</v>
      </c>
      <c r="AN209" s="3" t="s">
        <v>988</v>
      </c>
    </row>
    <row r="210" spans="1:40" ht="15.9" customHeight="1">
      <c r="A210" s="2" t="s">
        <v>989</v>
      </c>
      <c r="B210" s="2" t="s">
        <v>602</v>
      </c>
      <c r="C210" s="2" t="s">
        <v>193</v>
      </c>
      <c r="D210" s="2" t="s">
        <v>193</v>
      </c>
      <c r="E210" s="2" t="s">
        <v>45</v>
      </c>
      <c r="F210" s="2" t="s">
        <v>169</v>
      </c>
      <c r="G210" s="2" t="s">
        <v>83</v>
      </c>
      <c r="H210" s="2" t="s">
        <v>84</v>
      </c>
      <c r="I210" s="2" t="s">
        <v>260</v>
      </c>
      <c r="J210" s="2" t="s">
        <v>78</v>
      </c>
      <c r="K210" s="2" t="s">
        <v>103</v>
      </c>
      <c r="L210" s="2" t="s">
        <v>85</v>
      </c>
      <c r="M210" s="2" t="s">
        <v>73</v>
      </c>
      <c r="N210" s="2" t="s">
        <v>148</v>
      </c>
      <c r="O210" s="2" t="s">
        <v>105</v>
      </c>
      <c r="P210" s="2" t="s">
        <v>116</v>
      </c>
      <c r="Q210" s="2" t="s">
        <v>88</v>
      </c>
      <c r="R210" s="2" t="s">
        <v>89</v>
      </c>
      <c r="S210" s="2" t="s">
        <v>85</v>
      </c>
      <c r="T210" s="2">
        <v>1</v>
      </c>
      <c r="U210" s="2" t="s">
        <v>52</v>
      </c>
      <c r="V210" s="2" t="s">
        <v>90</v>
      </c>
      <c r="W210" s="2" t="s">
        <v>108</v>
      </c>
      <c r="X210" s="2" t="s">
        <v>85</v>
      </c>
      <c r="Y210" s="2" t="s">
        <v>58</v>
      </c>
      <c r="Z210" s="2" t="s">
        <v>59</v>
      </c>
      <c r="AA210" s="2" t="s">
        <v>92</v>
      </c>
      <c r="AB210" s="2" t="s">
        <v>92</v>
      </c>
      <c r="AC210" s="2" t="s">
        <v>92</v>
      </c>
      <c r="AD210" s="2" t="s">
        <v>92</v>
      </c>
      <c r="AE210" s="2">
        <v>9</v>
      </c>
      <c r="AF210" s="2" t="s">
        <v>85</v>
      </c>
      <c r="AG210" s="2" t="s">
        <v>77</v>
      </c>
      <c r="AH210" s="2" t="s">
        <v>94</v>
      </c>
      <c r="AI210" s="2" t="s">
        <v>128</v>
      </c>
      <c r="AJ210" s="2">
        <v>4</v>
      </c>
      <c r="AK210" s="2" t="s">
        <v>136</v>
      </c>
      <c r="AL210" s="3" t="s">
        <v>990</v>
      </c>
      <c r="AM210" s="3" t="s">
        <v>991</v>
      </c>
      <c r="AN210" s="3" t="s">
        <v>992</v>
      </c>
    </row>
    <row r="211" spans="1:40" ht="15.9" customHeight="1">
      <c r="A211" s="2" t="s">
        <v>993</v>
      </c>
      <c r="B211" s="2" t="s">
        <v>602</v>
      </c>
      <c r="C211" s="2" t="s">
        <v>44</v>
      </c>
      <c r="D211" s="2" t="s">
        <v>44</v>
      </c>
      <c r="E211" s="2" t="s">
        <v>45</v>
      </c>
      <c r="F211" s="2" t="s">
        <v>169</v>
      </c>
      <c r="G211" s="2" t="s">
        <v>83</v>
      </c>
      <c r="H211" s="2" t="s">
        <v>49</v>
      </c>
      <c r="I211" s="2" t="s">
        <v>103</v>
      </c>
      <c r="J211" s="2" t="s">
        <v>72</v>
      </c>
      <c r="K211" s="2" t="s">
        <v>103</v>
      </c>
      <c r="L211" s="2" t="s">
        <v>85</v>
      </c>
      <c r="M211" s="2" t="s">
        <v>134</v>
      </c>
      <c r="N211" s="2" t="s">
        <v>125</v>
      </c>
      <c r="O211" s="2" t="s">
        <v>56</v>
      </c>
      <c r="P211" s="2" t="s">
        <v>116</v>
      </c>
      <c r="Q211" s="2" t="s">
        <v>88</v>
      </c>
      <c r="R211" s="2" t="s">
        <v>89</v>
      </c>
      <c r="S211" s="2" t="s">
        <v>85</v>
      </c>
      <c r="T211" s="2">
        <v>10</v>
      </c>
      <c r="U211" s="2" t="s">
        <v>56</v>
      </c>
      <c r="V211" s="2" t="s">
        <v>163</v>
      </c>
      <c r="W211" s="2" t="s">
        <v>117</v>
      </c>
      <c r="X211" s="2" t="s">
        <v>85</v>
      </c>
      <c r="Y211" s="2" t="s">
        <v>58</v>
      </c>
      <c r="Z211" s="2" t="s">
        <v>59</v>
      </c>
      <c r="AA211" s="2" t="s">
        <v>62</v>
      </c>
      <c r="AB211" s="2" t="s">
        <v>62</v>
      </c>
      <c r="AC211" s="2" t="s">
        <v>92</v>
      </c>
      <c r="AD211" s="2" t="s">
        <v>92</v>
      </c>
      <c r="AE211" s="2" t="s">
        <v>118</v>
      </c>
      <c r="AF211" s="2" t="s">
        <v>85</v>
      </c>
      <c r="AG211" s="2" t="s">
        <v>63</v>
      </c>
      <c r="AH211" s="2" t="s">
        <v>94</v>
      </c>
      <c r="AI211" s="2" t="s">
        <v>95</v>
      </c>
      <c r="AJ211" s="2">
        <v>10</v>
      </c>
      <c r="AK211" s="2" t="s">
        <v>142</v>
      </c>
      <c r="AL211" s="3" t="s">
        <v>994</v>
      </c>
      <c r="AM211" s="3" t="s">
        <v>995</v>
      </c>
      <c r="AN211" s="3" t="s">
        <v>996</v>
      </c>
    </row>
    <row r="212" spans="1:40" ht="15.9" customHeight="1">
      <c r="A212" s="2" t="s">
        <v>997</v>
      </c>
      <c r="B212" s="2" t="s">
        <v>602</v>
      </c>
      <c r="C212" s="2" t="s">
        <v>187</v>
      </c>
      <c r="D212" s="2" t="s">
        <v>691</v>
      </c>
      <c r="E212" s="2" t="s">
        <v>45</v>
      </c>
      <c r="F212" s="2" t="s">
        <v>169</v>
      </c>
      <c r="G212" s="2" t="s">
        <v>83</v>
      </c>
      <c r="H212" s="2" t="s">
        <v>84</v>
      </c>
      <c r="I212" s="2" t="s">
        <v>149</v>
      </c>
      <c r="J212" s="2" t="s">
        <v>148</v>
      </c>
      <c r="K212" s="2" t="s">
        <v>194</v>
      </c>
      <c r="L212" s="2" t="s">
        <v>85</v>
      </c>
      <c r="M212" s="2" t="s">
        <v>73</v>
      </c>
      <c r="N212" s="2" t="s">
        <v>104</v>
      </c>
      <c r="O212" s="2" t="s">
        <v>105</v>
      </c>
      <c r="P212" s="2" t="s">
        <v>116</v>
      </c>
      <c r="Q212" s="2" t="s">
        <v>88</v>
      </c>
      <c r="R212" s="2" t="s">
        <v>89</v>
      </c>
      <c r="S212" s="2" t="s">
        <v>85</v>
      </c>
      <c r="T212" s="2">
        <v>5</v>
      </c>
      <c r="U212" s="2" t="s">
        <v>105</v>
      </c>
      <c r="V212" s="2" t="s">
        <v>90</v>
      </c>
      <c r="W212" s="2" t="s">
        <v>117</v>
      </c>
      <c r="X212" s="2" t="s">
        <v>85</v>
      </c>
      <c r="Y212" s="2" t="s">
        <v>58</v>
      </c>
      <c r="Z212" s="2" t="s">
        <v>91</v>
      </c>
      <c r="AA212" s="2" t="s">
        <v>62</v>
      </c>
      <c r="AB212" s="2" t="s">
        <v>62</v>
      </c>
      <c r="AC212" s="2" t="s">
        <v>92</v>
      </c>
      <c r="AD212" s="2" t="s">
        <v>92</v>
      </c>
      <c r="AE212" s="2" t="s">
        <v>135</v>
      </c>
      <c r="AF212" s="2" t="s">
        <v>85</v>
      </c>
      <c r="AG212" s="2" t="s">
        <v>93</v>
      </c>
      <c r="AH212" s="2" t="s">
        <v>94</v>
      </c>
      <c r="AI212" s="2" t="s">
        <v>128</v>
      </c>
      <c r="AJ212" s="2">
        <v>0</v>
      </c>
      <c r="AK212" s="2" t="s">
        <v>142</v>
      </c>
      <c r="AL212" s="3" t="s">
        <v>998</v>
      </c>
      <c r="AM212" s="3" t="s">
        <v>999</v>
      </c>
      <c r="AN212" s="3" t="s">
        <v>1000</v>
      </c>
    </row>
    <row r="213" spans="1:40" ht="15.9" customHeight="1">
      <c r="A213" s="2" t="s">
        <v>1001</v>
      </c>
      <c r="B213" s="2" t="s">
        <v>602</v>
      </c>
      <c r="C213" s="2" t="s">
        <v>141</v>
      </c>
      <c r="D213" s="2" t="s">
        <v>141</v>
      </c>
      <c r="E213" s="2" t="s">
        <v>45</v>
      </c>
      <c r="F213" s="2" t="s">
        <v>46</v>
      </c>
      <c r="G213" s="2" t="s">
        <v>424</v>
      </c>
      <c r="H213" s="2" t="s">
        <v>84</v>
      </c>
      <c r="I213" s="2" t="s">
        <v>103</v>
      </c>
      <c r="J213" s="2" t="s">
        <v>48</v>
      </c>
      <c r="K213" s="2" t="s">
        <v>103</v>
      </c>
      <c r="L213" s="2" t="s">
        <v>85</v>
      </c>
      <c r="M213" s="2" t="s">
        <v>134</v>
      </c>
      <c r="N213" s="2" t="s">
        <v>104</v>
      </c>
      <c r="O213" s="2" t="s">
        <v>56</v>
      </c>
      <c r="P213" s="2" t="s">
        <v>116</v>
      </c>
      <c r="Q213" s="2" t="s">
        <v>88</v>
      </c>
      <c r="R213" s="2" t="s">
        <v>89</v>
      </c>
      <c r="S213" s="2" t="s">
        <v>85</v>
      </c>
      <c r="T213" s="2">
        <v>7</v>
      </c>
      <c r="U213" s="2" t="s">
        <v>87</v>
      </c>
      <c r="V213" s="2" t="s">
        <v>90</v>
      </c>
      <c r="W213" s="2" t="s">
        <v>117</v>
      </c>
      <c r="X213" s="2" t="s">
        <v>85</v>
      </c>
      <c r="Y213" s="2" t="s">
        <v>58</v>
      </c>
      <c r="Z213" s="2" t="s">
        <v>91</v>
      </c>
      <c r="AA213" s="2" t="s">
        <v>62</v>
      </c>
      <c r="AB213" s="2" t="s">
        <v>61</v>
      </c>
      <c r="AC213" s="2" t="s">
        <v>92</v>
      </c>
      <c r="AD213" s="2" t="s">
        <v>92</v>
      </c>
      <c r="AE213" s="2" t="s">
        <v>118</v>
      </c>
      <c r="AF213" s="2" t="s">
        <v>55</v>
      </c>
      <c r="AG213" s="2" t="s">
        <v>77</v>
      </c>
      <c r="AH213" s="2" t="s">
        <v>64</v>
      </c>
      <c r="AI213" s="2" t="s">
        <v>65</v>
      </c>
      <c r="AJ213" s="2">
        <v>8</v>
      </c>
      <c r="AK213" s="2" t="s">
        <v>142</v>
      </c>
      <c r="AL213" s="3" t="s">
        <v>1002</v>
      </c>
      <c r="AM213" s="3" t="s">
        <v>1003</v>
      </c>
      <c r="AN213" s="3" t="s">
        <v>1004</v>
      </c>
    </row>
    <row r="214" spans="1:40" ht="15.9" customHeight="1">
      <c r="A214" s="2" t="s">
        <v>1005</v>
      </c>
      <c r="B214" s="2" t="s">
        <v>602</v>
      </c>
      <c r="C214" s="2" t="s">
        <v>44</v>
      </c>
      <c r="D214" s="2" t="s">
        <v>44</v>
      </c>
      <c r="E214" s="2" t="s">
        <v>45</v>
      </c>
      <c r="F214" s="2" t="s">
        <v>46</v>
      </c>
      <c r="G214" s="2" t="s">
        <v>83</v>
      </c>
      <c r="H214" s="2" t="s">
        <v>260</v>
      </c>
      <c r="I214" s="2" t="s">
        <v>103</v>
      </c>
      <c r="J214" s="2" t="s">
        <v>84</v>
      </c>
      <c r="K214" s="2" t="s">
        <v>103</v>
      </c>
      <c r="L214" s="2" t="s">
        <v>85</v>
      </c>
      <c r="M214" s="2" t="s">
        <v>86</v>
      </c>
      <c r="N214" s="2" t="s">
        <v>115</v>
      </c>
      <c r="O214" s="2" t="s">
        <v>87</v>
      </c>
      <c r="P214" s="2" t="s">
        <v>116</v>
      </c>
      <c r="Q214" s="2" t="s">
        <v>88</v>
      </c>
      <c r="R214" s="2" t="s">
        <v>89</v>
      </c>
      <c r="S214" s="2" t="s">
        <v>85</v>
      </c>
      <c r="T214" s="2">
        <v>10</v>
      </c>
      <c r="U214" s="2" t="s">
        <v>56</v>
      </c>
      <c r="V214" s="2" t="s">
        <v>90</v>
      </c>
      <c r="W214" s="2" t="s">
        <v>117</v>
      </c>
      <c r="X214" s="2" t="s">
        <v>85</v>
      </c>
      <c r="Y214" s="2" t="s">
        <v>58</v>
      </c>
      <c r="Z214" s="2" t="s">
        <v>59</v>
      </c>
      <c r="AA214" s="2" t="s">
        <v>92</v>
      </c>
      <c r="AB214" s="2" t="s">
        <v>92</v>
      </c>
      <c r="AC214" s="2" t="s">
        <v>92</v>
      </c>
      <c r="AD214" s="2" t="s">
        <v>92</v>
      </c>
      <c r="AE214" s="2" t="s">
        <v>118</v>
      </c>
      <c r="AF214" s="2" t="s">
        <v>85</v>
      </c>
      <c r="AG214" s="2" t="s">
        <v>93</v>
      </c>
      <c r="AH214" s="2" t="s">
        <v>94</v>
      </c>
      <c r="AI214" s="2" t="s">
        <v>211</v>
      </c>
      <c r="AJ214" s="2">
        <v>10</v>
      </c>
      <c r="AK214" s="2" t="s">
        <v>142</v>
      </c>
      <c r="AL214" s="3" t="s">
        <v>113</v>
      </c>
      <c r="AM214" s="3" t="s">
        <v>1006</v>
      </c>
      <c r="AN214" s="3" t="s">
        <v>1007</v>
      </c>
    </row>
    <row r="215" spans="1:40" ht="15.9" customHeight="1">
      <c r="A215" s="2" t="s">
        <v>1008</v>
      </c>
      <c r="B215" s="2" t="s">
        <v>602</v>
      </c>
      <c r="C215" s="2" t="s">
        <v>101</v>
      </c>
      <c r="D215" s="2" t="s">
        <v>101</v>
      </c>
      <c r="E215" s="2" t="s">
        <v>45</v>
      </c>
      <c r="F215" s="2" t="s">
        <v>46</v>
      </c>
      <c r="G215" s="2" t="s">
        <v>83</v>
      </c>
      <c r="H215" s="2" t="s">
        <v>72</v>
      </c>
      <c r="I215" s="2" t="s">
        <v>103</v>
      </c>
      <c r="J215" s="2" t="s">
        <v>48</v>
      </c>
      <c r="K215" s="2" t="s">
        <v>103</v>
      </c>
      <c r="L215" s="2" t="s">
        <v>85</v>
      </c>
      <c r="M215" s="2" t="s">
        <v>183</v>
      </c>
      <c r="N215" s="2" t="s">
        <v>125</v>
      </c>
      <c r="O215" s="2" t="s">
        <v>87</v>
      </c>
      <c r="P215" s="2" t="s">
        <v>151</v>
      </c>
      <c r="Q215" s="2" t="s">
        <v>74</v>
      </c>
      <c r="R215" s="2" t="s">
        <v>89</v>
      </c>
      <c r="S215" s="2" t="s">
        <v>55</v>
      </c>
      <c r="T215" s="2">
        <v>4</v>
      </c>
      <c r="U215" s="2" t="s">
        <v>87</v>
      </c>
      <c r="V215" s="2" t="s">
        <v>90</v>
      </c>
      <c r="W215" s="2" t="s">
        <v>117</v>
      </c>
      <c r="X215" s="2" t="s">
        <v>85</v>
      </c>
      <c r="Y215" s="2" t="s">
        <v>58</v>
      </c>
      <c r="Z215" s="2" t="s">
        <v>59</v>
      </c>
      <c r="AA215" s="2" t="s">
        <v>92</v>
      </c>
      <c r="AB215" s="2" t="s">
        <v>62</v>
      </c>
      <c r="AC215" s="2" t="s">
        <v>92</v>
      </c>
      <c r="AD215" s="2" t="s">
        <v>92</v>
      </c>
      <c r="AE215" s="2" t="s">
        <v>118</v>
      </c>
      <c r="AF215" s="2" t="s">
        <v>85</v>
      </c>
      <c r="AG215" s="2" t="s">
        <v>93</v>
      </c>
      <c r="AH215" s="2" t="s">
        <v>78</v>
      </c>
      <c r="AI215" s="2" t="s">
        <v>95</v>
      </c>
      <c r="AJ215" s="2">
        <v>10</v>
      </c>
      <c r="AK215" s="2" t="s">
        <v>119</v>
      </c>
      <c r="AL215" s="3" t="s">
        <v>1009</v>
      </c>
      <c r="AM215" s="3" t="s">
        <v>1010</v>
      </c>
      <c r="AN215" s="3" t="s">
        <v>1011</v>
      </c>
    </row>
    <row r="216" spans="1:40" ht="15.9" customHeight="1">
      <c r="A216" s="2" t="s">
        <v>1012</v>
      </c>
      <c r="B216" s="2" t="s">
        <v>602</v>
      </c>
      <c r="C216" s="2" t="s">
        <v>44</v>
      </c>
      <c r="D216" s="2" t="s">
        <v>44</v>
      </c>
      <c r="E216" s="2" t="s">
        <v>45</v>
      </c>
      <c r="F216" s="2" t="s">
        <v>46</v>
      </c>
      <c r="G216" s="2" t="s">
        <v>424</v>
      </c>
      <c r="H216" s="2" t="s">
        <v>260</v>
      </c>
      <c r="I216" s="2" t="s">
        <v>222</v>
      </c>
      <c r="J216" s="2" t="s">
        <v>371</v>
      </c>
      <c r="K216" s="2" t="s">
        <v>371</v>
      </c>
      <c r="L216" s="2" t="s">
        <v>50</v>
      </c>
      <c r="M216" s="2" t="s">
        <v>86</v>
      </c>
      <c r="N216" s="2" t="s">
        <v>150</v>
      </c>
      <c r="O216" s="2" t="s">
        <v>52</v>
      </c>
      <c r="P216" s="2" t="s">
        <v>116</v>
      </c>
      <c r="Q216" s="2" t="s">
        <v>53</v>
      </c>
      <c r="R216" s="2" t="s">
        <v>195</v>
      </c>
      <c r="S216" s="2" t="s">
        <v>75</v>
      </c>
      <c r="T216" s="2">
        <v>7</v>
      </c>
      <c r="U216" s="2" t="s">
        <v>52</v>
      </c>
      <c r="V216" s="2" t="s">
        <v>90</v>
      </c>
      <c r="W216" s="2" t="s">
        <v>117</v>
      </c>
      <c r="X216" s="2" t="s">
        <v>261</v>
      </c>
      <c r="Y216" s="2" t="s">
        <v>58</v>
      </c>
      <c r="Z216" s="2" t="s">
        <v>59</v>
      </c>
      <c r="AA216" s="2" t="s">
        <v>61</v>
      </c>
      <c r="AB216" s="2" t="s">
        <v>62</v>
      </c>
      <c r="AC216" s="2" t="s">
        <v>62</v>
      </c>
      <c r="AD216" s="2" t="s">
        <v>61</v>
      </c>
      <c r="AE216" s="2" t="s">
        <v>135</v>
      </c>
      <c r="AF216" s="2" t="s">
        <v>50</v>
      </c>
      <c r="AG216" s="2" t="s">
        <v>63</v>
      </c>
      <c r="AH216" s="2" t="s">
        <v>64</v>
      </c>
      <c r="AI216" s="2" t="s">
        <v>211</v>
      </c>
      <c r="AJ216" s="2">
        <v>6</v>
      </c>
      <c r="AK216" s="2" t="s">
        <v>152</v>
      </c>
      <c r="AL216" s="3" t="s">
        <v>1013</v>
      </c>
      <c r="AM216" s="3" t="s">
        <v>1014</v>
      </c>
      <c r="AN216" s="3" t="s">
        <v>1015</v>
      </c>
    </row>
    <row r="217" spans="1:40" ht="15.9" customHeight="1">
      <c r="A217" s="2" t="s">
        <v>1016</v>
      </c>
      <c r="B217" s="2" t="s">
        <v>602</v>
      </c>
      <c r="C217" s="2" t="s">
        <v>348</v>
      </c>
      <c r="D217" s="2" t="s">
        <v>193</v>
      </c>
      <c r="E217" s="2" t="s">
        <v>45</v>
      </c>
      <c r="F217" s="2" t="s">
        <v>169</v>
      </c>
      <c r="G217" s="2" t="s">
        <v>406</v>
      </c>
      <c r="H217" s="2" t="s">
        <v>48</v>
      </c>
      <c r="I217" s="2" t="s">
        <v>103</v>
      </c>
      <c r="J217" s="2" t="s">
        <v>48</v>
      </c>
      <c r="K217" s="2" t="s">
        <v>103</v>
      </c>
      <c r="L217" s="2" t="s">
        <v>85</v>
      </c>
      <c r="M217" s="2" t="s">
        <v>73</v>
      </c>
      <c r="N217" s="2" t="s">
        <v>150</v>
      </c>
      <c r="O217" s="2" t="s">
        <v>105</v>
      </c>
      <c r="P217" s="2" t="s">
        <v>116</v>
      </c>
      <c r="Q217" s="2" t="s">
        <v>88</v>
      </c>
      <c r="R217" s="2" t="s">
        <v>89</v>
      </c>
      <c r="S217" s="2" t="s">
        <v>85</v>
      </c>
      <c r="T217" s="2">
        <v>10</v>
      </c>
      <c r="U217" s="2" t="s">
        <v>56</v>
      </c>
      <c r="V217" s="2" t="s">
        <v>163</v>
      </c>
      <c r="W217" s="2" t="s">
        <v>108</v>
      </c>
      <c r="X217" s="2" t="s">
        <v>85</v>
      </c>
      <c r="Y217" s="2" t="s">
        <v>58</v>
      </c>
      <c r="Z217" s="2" t="s">
        <v>59</v>
      </c>
      <c r="AA217" s="2" t="s">
        <v>92</v>
      </c>
      <c r="AB217" s="2" t="s">
        <v>92</v>
      </c>
      <c r="AC217" s="2" t="s">
        <v>92</v>
      </c>
      <c r="AD217" s="2" t="s">
        <v>92</v>
      </c>
      <c r="AE217" s="2" t="s">
        <v>118</v>
      </c>
      <c r="AF217" s="2" t="s">
        <v>85</v>
      </c>
      <c r="AG217" s="2" t="s">
        <v>93</v>
      </c>
      <c r="AH217" s="2" t="s">
        <v>94</v>
      </c>
      <c r="AI217" s="2" t="s">
        <v>128</v>
      </c>
      <c r="AJ217" s="2">
        <v>9</v>
      </c>
      <c r="AK217" s="2" t="s">
        <v>136</v>
      </c>
      <c r="AL217" s="3" t="s">
        <v>1017</v>
      </c>
      <c r="AM217" s="3" t="s">
        <v>1018</v>
      </c>
      <c r="AN217" s="3" t="s">
        <v>1019</v>
      </c>
    </row>
    <row r="218" spans="1:40" ht="15.9" customHeight="1">
      <c r="A218" s="2" t="s">
        <v>1020</v>
      </c>
      <c r="B218" s="2" t="s">
        <v>602</v>
      </c>
      <c r="C218" s="2" t="s">
        <v>141</v>
      </c>
      <c r="D218" s="2" t="s">
        <v>44</v>
      </c>
      <c r="E218" s="2" t="s">
        <v>45</v>
      </c>
      <c r="F218" s="2" t="s">
        <v>46</v>
      </c>
      <c r="G218" s="2" t="s">
        <v>335</v>
      </c>
      <c r="H218" s="2" t="s">
        <v>148</v>
      </c>
      <c r="I218" s="2" t="s">
        <v>103</v>
      </c>
      <c r="J218" s="2" t="s">
        <v>148</v>
      </c>
      <c r="K218" s="2" t="s">
        <v>103</v>
      </c>
      <c r="L218" s="2" t="s">
        <v>85</v>
      </c>
      <c r="M218" s="2" t="s">
        <v>86</v>
      </c>
      <c r="N218" s="2" t="s">
        <v>104</v>
      </c>
      <c r="O218" s="2" t="s">
        <v>105</v>
      </c>
      <c r="P218" s="2" t="s">
        <v>151</v>
      </c>
      <c r="Q218" s="2" t="s">
        <v>74</v>
      </c>
      <c r="R218" s="2" t="s">
        <v>89</v>
      </c>
      <c r="S218" s="2" t="s">
        <v>85</v>
      </c>
      <c r="T218" s="2">
        <v>8</v>
      </c>
      <c r="U218" s="2" t="s">
        <v>52</v>
      </c>
      <c r="V218" s="2" t="s">
        <v>90</v>
      </c>
      <c r="W218" s="2" t="s">
        <v>108</v>
      </c>
      <c r="X218" s="2" t="s">
        <v>55</v>
      </c>
      <c r="Y218" s="2" t="s">
        <v>58</v>
      </c>
      <c r="Z218" s="2" t="s">
        <v>228</v>
      </c>
      <c r="AA218" s="2" t="s">
        <v>62</v>
      </c>
      <c r="AB218" s="2" t="s">
        <v>62</v>
      </c>
      <c r="AC218" s="2" t="s">
        <v>92</v>
      </c>
      <c r="AD218" s="2" t="s">
        <v>62</v>
      </c>
      <c r="AE218" s="2" t="s">
        <v>118</v>
      </c>
      <c r="AF218" s="2" t="s">
        <v>85</v>
      </c>
      <c r="AG218" s="2" t="s">
        <v>77</v>
      </c>
      <c r="AH218" s="2" t="s">
        <v>94</v>
      </c>
      <c r="AI218" s="2" t="s">
        <v>95</v>
      </c>
      <c r="AJ218" s="2">
        <v>9</v>
      </c>
      <c r="AK218" s="2" t="s">
        <v>142</v>
      </c>
      <c r="AL218" s="3" t="s">
        <v>1021</v>
      </c>
      <c r="AM218" s="3" t="s">
        <v>1022</v>
      </c>
      <c r="AN218" s="3" t="s">
        <v>1023</v>
      </c>
    </row>
    <row r="219" spans="1:40" ht="15.9" customHeight="1">
      <c r="A219" s="2" t="s">
        <v>1024</v>
      </c>
      <c r="B219" s="2" t="s">
        <v>602</v>
      </c>
      <c r="C219" s="2" t="s">
        <v>44</v>
      </c>
      <c r="D219" s="2" t="s">
        <v>101</v>
      </c>
      <c r="E219" s="2" t="s">
        <v>45</v>
      </c>
      <c r="F219" s="2" t="s">
        <v>169</v>
      </c>
      <c r="G219" s="2" t="s">
        <v>1025</v>
      </c>
      <c r="H219" s="2" t="s">
        <v>260</v>
      </c>
      <c r="I219" s="2" t="s">
        <v>260</v>
      </c>
      <c r="J219" s="2" t="s">
        <v>49</v>
      </c>
      <c r="K219" s="2" t="s">
        <v>103</v>
      </c>
      <c r="L219" s="2" t="s">
        <v>85</v>
      </c>
      <c r="M219" s="2" t="s">
        <v>134</v>
      </c>
      <c r="N219" s="2" t="s">
        <v>104</v>
      </c>
      <c r="O219" s="2" t="s">
        <v>105</v>
      </c>
      <c r="P219" s="2" t="s">
        <v>116</v>
      </c>
      <c r="Q219" s="2" t="s">
        <v>88</v>
      </c>
      <c r="R219" s="2" t="s">
        <v>89</v>
      </c>
      <c r="S219" s="2" t="s">
        <v>85</v>
      </c>
      <c r="T219" s="2">
        <v>8</v>
      </c>
      <c r="U219" s="2" t="s">
        <v>56</v>
      </c>
      <c r="V219" s="2" t="s">
        <v>90</v>
      </c>
      <c r="W219" s="2" t="s">
        <v>117</v>
      </c>
      <c r="X219" s="2" t="s">
        <v>55</v>
      </c>
      <c r="Y219" s="2" t="s">
        <v>58</v>
      </c>
      <c r="Z219" s="2" t="s">
        <v>59</v>
      </c>
      <c r="AA219" s="2" t="s">
        <v>62</v>
      </c>
      <c r="AB219" s="2" t="s">
        <v>62</v>
      </c>
      <c r="AC219" s="2" t="s">
        <v>62</v>
      </c>
      <c r="AD219" s="2" t="s">
        <v>62</v>
      </c>
      <c r="AE219" s="2" t="s">
        <v>118</v>
      </c>
      <c r="AF219" s="2" t="s">
        <v>55</v>
      </c>
      <c r="AG219" s="2" t="s">
        <v>63</v>
      </c>
      <c r="AH219" s="2" t="s">
        <v>64</v>
      </c>
      <c r="AI219" s="2" t="s">
        <v>65</v>
      </c>
      <c r="AJ219" s="2">
        <v>7</v>
      </c>
      <c r="AK219" s="2" t="s">
        <v>119</v>
      </c>
      <c r="AL219" s="3" t="s">
        <v>1026</v>
      </c>
      <c r="AM219" s="3" t="s">
        <v>1027</v>
      </c>
      <c r="AN219" s="3" t="s">
        <v>1028</v>
      </c>
    </row>
    <row r="220" spans="1:40" ht="15.9" customHeight="1">
      <c r="A220" s="2" t="s">
        <v>1029</v>
      </c>
      <c r="B220" s="2" t="s">
        <v>602</v>
      </c>
      <c r="C220" s="2" t="s">
        <v>193</v>
      </c>
      <c r="D220" s="2" t="s">
        <v>141</v>
      </c>
      <c r="E220" s="2" t="s">
        <v>220</v>
      </c>
      <c r="F220" s="2" t="s">
        <v>46</v>
      </c>
      <c r="G220" s="2" t="s">
        <v>83</v>
      </c>
      <c r="H220" s="2" t="s">
        <v>260</v>
      </c>
      <c r="I220" s="2" t="s">
        <v>103</v>
      </c>
      <c r="J220" s="2" t="s">
        <v>84</v>
      </c>
      <c r="K220" s="2" t="s">
        <v>103</v>
      </c>
      <c r="L220" s="2" t="s">
        <v>85</v>
      </c>
      <c r="M220" s="2" t="s">
        <v>134</v>
      </c>
      <c r="N220" s="2" t="s">
        <v>104</v>
      </c>
      <c r="O220" s="2" t="s">
        <v>56</v>
      </c>
      <c r="P220" s="2" t="s">
        <v>116</v>
      </c>
      <c r="Q220" s="2" t="s">
        <v>88</v>
      </c>
      <c r="R220" s="2" t="s">
        <v>89</v>
      </c>
      <c r="S220" s="2" t="s">
        <v>85</v>
      </c>
      <c r="T220" s="2">
        <v>8</v>
      </c>
      <c r="U220" s="2" t="s">
        <v>56</v>
      </c>
      <c r="V220" s="2" t="s">
        <v>90</v>
      </c>
      <c r="W220" s="2" t="s">
        <v>117</v>
      </c>
      <c r="X220" s="2" t="s">
        <v>85</v>
      </c>
      <c r="Y220" s="2" t="s">
        <v>58</v>
      </c>
      <c r="Z220" s="2" t="s">
        <v>59</v>
      </c>
      <c r="AA220" s="2" t="s">
        <v>62</v>
      </c>
      <c r="AB220" s="2" t="s">
        <v>92</v>
      </c>
      <c r="AC220" s="2" t="s">
        <v>92</v>
      </c>
      <c r="AD220" s="2" t="s">
        <v>92</v>
      </c>
      <c r="AE220" s="2" t="s">
        <v>118</v>
      </c>
      <c r="AF220" s="2" t="s">
        <v>55</v>
      </c>
      <c r="AG220" s="2" t="s">
        <v>93</v>
      </c>
      <c r="AH220" s="2" t="s">
        <v>64</v>
      </c>
      <c r="AI220" s="2" t="s">
        <v>211</v>
      </c>
      <c r="AJ220" s="2">
        <v>7</v>
      </c>
      <c r="AK220" s="2" t="s">
        <v>152</v>
      </c>
      <c r="AL220" s="3" t="s">
        <v>1030</v>
      </c>
      <c r="AM220" s="3" t="s">
        <v>1031</v>
      </c>
      <c r="AN220" s="3" t="s">
        <v>1032</v>
      </c>
    </row>
    <row r="221" spans="1:40" ht="15.9" customHeight="1">
      <c r="A221" s="2" t="s">
        <v>1033</v>
      </c>
      <c r="B221" s="2" t="s">
        <v>602</v>
      </c>
      <c r="C221" s="2" t="s">
        <v>141</v>
      </c>
      <c r="D221" s="2" t="s">
        <v>141</v>
      </c>
      <c r="E221" s="2" t="s">
        <v>45</v>
      </c>
      <c r="F221" s="2" t="s">
        <v>46</v>
      </c>
      <c r="G221" s="2" t="s">
        <v>83</v>
      </c>
      <c r="H221" s="2" t="s">
        <v>84</v>
      </c>
      <c r="I221" s="2" t="s">
        <v>103</v>
      </c>
      <c r="J221" s="2" t="s">
        <v>371</v>
      </c>
      <c r="K221" s="2" t="s">
        <v>103</v>
      </c>
      <c r="L221" s="2" t="s">
        <v>85</v>
      </c>
      <c r="M221" s="2" t="s">
        <v>86</v>
      </c>
      <c r="N221" s="2" t="s">
        <v>125</v>
      </c>
      <c r="O221" s="2" t="s">
        <v>56</v>
      </c>
      <c r="P221" s="2" t="s">
        <v>116</v>
      </c>
      <c r="Q221" s="2" t="s">
        <v>88</v>
      </c>
      <c r="R221" s="2" t="s">
        <v>89</v>
      </c>
      <c r="S221" s="2" t="s">
        <v>85</v>
      </c>
      <c r="T221" s="2">
        <v>9</v>
      </c>
      <c r="U221" s="2" t="s">
        <v>56</v>
      </c>
      <c r="V221" s="2" t="s">
        <v>90</v>
      </c>
      <c r="W221" s="2" t="s">
        <v>117</v>
      </c>
      <c r="X221" s="2" t="s">
        <v>55</v>
      </c>
      <c r="Y221" s="2" t="s">
        <v>58</v>
      </c>
      <c r="Z221" s="2" t="s">
        <v>59</v>
      </c>
      <c r="AA221" s="2" t="s">
        <v>62</v>
      </c>
      <c r="AB221" s="2" t="s">
        <v>62</v>
      </c>
      <c r="AC221" s="2" t="s">
        <v>62</v>
      </c>
      <c r="AD221" s="2" t="s">
        <v>62</v>
      </c>
      <c r="AE221" s="2" t="s">
        <v>118</v>
      </c>
      <c r="AF221" s="2" t="s">
        <v>55</v>
      </c>
      <c r="AG221" s="2" t="s">
        <v>77</v>
      </c>
      <c r="AH221" s="2" t="s">
        <v>94</v>
      </c>
      <c r="AI221" s="2" t="s">
        <v>211</v>
      </c>
      <c r="AJ221" s="2">
        <v>7</v>
      </c>
      <c r="AK221" s="2" t="s">
        <v>119</v>
      </c>
      <c r="AL221" s="3" t="s">
        <v>1034</v>
      </c>
      <c r="AM221" s="3" t="s">
        <v>1035</v>
      </c>
      <c r="AN221" s="3" t="s">
        <v>1036</v>
      </c>
    </row>
    <row r="222" spans="1:40" ht="15.9" customHeight="1">
      <c r="A222" s="2" t="s">
        <v>1037</v>
      </c>
      <c r="B222" s="2" t="s">
        <v>602</v>
      </c>
      <c r="C222" s="2" t="s">
        <v>141</v>
      </c>
      <c r="D222" s="2" t="s">
        <v>141</v>
      </c>
      <c r="E222" s="2" t="s">
        <v>45</v>
      </c>
      <c r="F222" s="2" t="s">
        <v>46</v>
      </c>
      <c r="G222" s="2" t="s">
        <v>83</v>
      </c>
      <c r="H222" s="2" t="s">
        <v>260</v>
      </c>
      <c r="I222" s="2" t="s">
        <v>103</v>
      </c>
      <c r="J222" s="2" t="s">
        <v>48</v>
      </c>
      <c r="K222" s="2" t="s">
        <v>103</v>
      </c>
      <c r="L222" s="2" t="s">
        <v>85</v>
      </c>
      <c r="M222" s="2" t="s">
        <v>73</v>
      </c>
      <c r="N222" s="2" t="s">
        <v>104</v>
      </c>
      <c r="O222" s="2" t="s">
        <v>56</v>
      </c>
      <c r="P222" s="2" t="s">
        <v>116</v>
      </c>
      <c r="Q222" s="2" t="s">
        <v>88</v>
      </c>
      <c r="R222" s="2" t="s">
        <v>89</v>
      </c>
      <c r="S222" s="2" t="s">
        <v>85</v>
      </c>
      <c r="T222" s="2">
        <v>7</v>
      </c>
      <c r="U222" s="2" t="s">
        <v>56</v>
      </c>
      <c r="V222" s="2" t="s">
        <v>90</v>
      </c>
      <c r="W222" s="2" t="s">
        <v>108</v>
      </c>
      <c r="X222" s="2" t="s">
        <v>85</v>
      </c>
      <c r="Y222" s="2" t="s">
        <v>76</v>
      </c>
      <c r="Z222" s="2" t="s">
        <v>59</v>
      </c>
      <c r="AA222" s="2" t="s">
        <v>62</v>
      </c>
      <c r="AB222" s="2" t="s">
        <v>62</v>
      </c>
      <c r="AC222" s="2" t="s">
        <v>62</v>
      </c>
      <c r="AD222" s="2" t="s">
        <v>62</v>
      </c>
      <c r="AE222" s="2" t="s">
        <v>135</v>
      </c>
      <c r="AF222" s="2" t="s">
        <v>55</v>
      </c>
      <c r="AG222" s="2" t="s">
        <v>93</v>
      </c>
      <c r="AH222" s="2" t="s">
        <v>64</v>
      </c>
      <c r="AI222" s="2" t="s">
        <v>95</v>
      </c>
      <c r="AJ222" s="2">
        <v>5</v>
      </c>
      <c r="AK222" s="2" t="s">
        <v>119</v>
      </c>
      <c r="AL222" s="3" t="s">
        <v>1038</v>
      </c>
      <c r="AM222" s="3" t="s">
        <v>1039</v>
      </c>
      <c r="AN222" s="3" t="s">
        <v>1040</v>
      </c>
    </row>
    <row r="223" spans="1:40" ht="15.9" customHeight="1">
      <c r="A223" s="2" t="s">
        <v>1041</v>
      </c>
      <c r="B223" s="2" t="s">
        <v>602</v>
      </c>
      <c r="C223" s="2" t="s">
        <v>193</v>
      </c>
      <c r="D223" s="2" t="s">
        <v>141</v>
      </c>
      <c r="E223" s="2" t="s">
        <v>45</v>
      </c>
      <c r="F223" s="2" t="s">
        <v>169</v>
      </c>
      <c r="G223" s="2" t="s">
        <v>357</v>
      </c>
      <c r="H223" s="2" t="s">
        <v>148</v>
      </c>
      <c r="I223" s="2" t="s">
        <v>149</v>
      </c>
      <c r="J223" s="2" t="s">
        <v>49</v>
      </c>
      <c r="K223" s="2" t="s">
        <v>103</v>
      </c>
      <c r="L223" s="2" t="s">
        <v>55</v>
      </c>
      <c r="M223" s="2" t="s">
        <v>86</v>
      </c>
      <c r="N223" s="2" t="s">
        <v>125</v>
      </c>
      <c r="O223" s="2" t="s">
        <v>105</v>
      </c>
      <c r="P223" s="2" t="s">
        <v>116</v>
      </c>
      <c r="Q223" s="2" t="s">
        <v>88</v>
      </c>
      <c r="R223" s="2" t="s">
        <v>89</v>
      </c>
      <c r="S223" s="2" t="s">
        <v>55</v>
      </c>
      <c r="T223" s="2">
        <v>7</v>
      </c>
      <c r="U223" s="2" t="s">
        <v>56</v>
      </c>
      <c r="V223" s="2" t="s">
        <v>163</v>
      </c>
      <c r="W223" s="2" t="s">
        <v>108</v>
      </c>
      <c r="X223" s="2" t="s">
        <v>109</v>
      </c>
      <c r="Y223" s="2" t="s">
        <v>58</v>
      </c>
      <c r="Z223" s="2" t="s">
        <v>59</v>
      </c>
      <c r="AA223" s="2" t="s">
        <v>61</v>
      </c>
      <c r="AB223" s="2" t="s">
        <v>61</v>
      </c>
      <c r="AC223" s="2" t="s">
        <v>62</v>
      </c>
      <c r="AD223" s="2" t="s">
        <v>61</v>
      </c>
      <c r="AE223" s="2" t="s">
        <v>135</v>
      </c>
      <c r="AF223" s="2" t="s">
        <v>50</v>
      </c>
      <c r="AG223" s="2" t="s">
        <v>77</v>
      </c>
      <c r="AH223" s="2" t="s">
        <v>64</v>
      </c>
      <c r="AI223" s="2" t="s">
        <v>65</v>
      </c>
      <c r="AJ223" s="2">
        <v>5</v>
      </c>
      <c r="AK223" s="2" t="s">
        <v>136</v>
      </c>
      <c r="AL223" s="3" t="s">
        <v>1042</v>
      </c>
      <c r="AM223" s="3" t="s">
        <v>1043</v>
      </c>
      <c r="AN223" s="3" t="s">
        <v>1044</v>
      </c>
    </row>
    <row r="224" spans="1:40" ht="15.9" customHeight="1">
      <c r="A224" s="2" t="s">
        <v>1045</v>
      </c>
      <c r="B224" s="2" t="s">
        <v>602</v>
      </c>
      <c r="C224" s="2" t="s">
        <v>193</v>
      </c>
      <c r="D224" s="2" t="s">
        <v>141</v>
      </c>
      <c r="E224" s="2" t="s">
        <v>45</v>
      </c>
      <c r="F224" s="2" t="s">
        <v>46</v>
      </c>
      <c r="G224" s="2" t="s">
        <v>462</v>
      </c>
      <c r="H224" s="2" t="s">
        <v>260</v>
      </c>
      <c r="I224" s="2" t="s">
        <v>103</v>
      </c>
      <c r="J224" s="2" t="s">
        <v>84</v>
      </c>
      <c r="K224" s="2" t="s">
        <v>103</v>
      </c>
      <c r="L224" s="2" t="s">
        <v>85</v>
      </c>
      <c r="M224" s="2" t="s">
        <v>183</v>
      </c>
      <c r="N224" s="2" t="s">
        <v>104</v>
      </c>
      <c r="O224" s="2" t="s">
        <v>56</v>
      </c>
      <c r="P224" s="2" t="s">
        <v>116</v>
      </c>
      <c r="Q224" s="2" t="s">
        <v>88</v>
      </c>
      <c r="R224" s="2" t="s">
        <v>89</v>
      </c>
      <c r="S224" s="2" t="s">
        <v>85</v>
      </c>
      <c r="T224" s="2">
        <v>10</v>
      </c>
      <c r="U224" s="2" t="s">
        <v>56</v>
      </c>
      <c r="V224" s="2" t="s">
        <v>90</v>
      </c>
      <c r="W224" s="2" t="s">
        <v>117</v>
      </c>
      <c r="X224" s="2" t="s">
        <v>85</v>
      </c>
      <c r="Y224" s="2" t="s">
        <v>58</v>
      </c>
      <c r="Z224" s="2" t="s">
        <v>59</v>
      </c>
      <c r="AA224" s="2" t="s">
        <v>92</v>
      </c>
      <c r="AB224" s="2" t="s">
        <v>92</v>
      </c>
      <c r="AC224" s="2" t="s">
        <v>92</v>
      </c>
      <c r="AD224" s="2" t="s">
        <v>92</v>
      </c>
      <c r="AE224" s="2" t="s">
        <v>1046</v>
      </c>
      <c r="AF224" s="2" t="s">
        <v>85</v>
      </c>
      <c r="AG224" s="2" t="s">
        <v>93</v>
      </c>
      <c r="AH224" s="2" t="s">
        <v>78</v>
      </c>
      <c r="AI224" s="2" t="s">
        <v>211</v>
      </c>
      <c r="AJ224" s="2">
        <v>10</v>
      </c>
      <c r="AK224" s="2" t="s">
        <v>142</v>
      </c>
      <c r="AL224" s="3" t="s">
        <v>1047</v>
      </c>
      <c r="AM224" s="3" t="s">
        <v>1048</v>
      </c>
      <c r="AN224" s="3" t="s">
        <v>1049</v>
      </c>
    </row>
    <row r="225" spans="1:40" ht="15.9" customHeight="1">
      <c r="A225" s="2" t="s">
        <v>1050</v>
      </c>
      <c r="B225" s="2" t="s">
        <v>602</v>
      </c>
      <c r="C225" s="2" t="s">
        <v>348</v>
      </c>
      <c r="D225" s="2" t="s">
        <v>141</v>
      </c>
      <c r="E225" s="2" t="s">
        <v>45</v>
      </c>
      <c r="F225" s="2" t="s">
        <v>46</v>
      </c>
      <c r="G225" s="2" t="s">
        <v>462</v>
      </c>
      <c r="H225" s="2" t="s">
        <v>84</v>
      </c>
      <c r="I225" s="2" t="s">
        <v>260</v>
      </c>
      <c r="J225" s="2" t="s">
        <v>72</v>
      </c>
      <c r="K225" s="2" t="s">
        <v>103</v>
      </c>
      <c r="L225" s="2" t="s">
        <v>85</v>
      </c>
      <c r="M225" s="2" t="s">
        <v>183</v>
      </c>
      <c r="N225" s="2" t="s">
        <v>115</v>
      </c>
      <c r="O225" s="2" t="s">
        <v>87</v>
      </c>
      <c r="P225" s="2" t="s">
        <v>78</v>
      </c>
      <c r="Q225" s="2" t="s">
        <v>88</v>
      </c>
      <c r="R225" s="2" t="s">
        <v>89</v>
      </c>
      <c r="S225" s="2" t="s">
        <v>85</v>
      </c>
      <c r="T225" s="2">
        <v>10</v>
      </c>
      <c r="U225" s="2" t="s">
        <v>56</v>
      </c>
      <c r="V225" s="2" t="s">
        <v>163</v>
      </c>
      <c r="W225" s="2" t="s">
        <v>108</v>
      </c>
      <c r="X225" s="2" t="s">
        <v>85</v>
      </c>
      <c r="Y225" s="2" t="s">
        <v>58</v>
      </c>
      <c r="Z225" s="2" t="s">
        <v>59</v>
      </c>
      <c r="AA225" s="2" t="s">
        <v>92</v>
      </c>
      <c r="AB225" s="2" t="s">
        <v>92</v>
      </c>
      <c r="AC225" s="2" t="s">
        <v>92</v>
      </c>
      <c r="AD225" s="2" t="s">
        <v>92</v>
      </c>
      <c r="AE225" s="2" t="s">
        <v>118</v>
      </c>
      <c r="AF225" s="2" t="s">
        <v>85</v>
      </c>
      <c r="AG225" s="2" t="s">
        <v>372</v>
      </c>
      <c r="AH225" s="2" t="s">
        <v>78</v>
      </c>
      <c r="AI225" s="2" t="s">
        <v>95</v>
      </c>
      <c r="AJ225" s="2">
        <v>8</v>
      </c>
      <c r="AK225" s="2" t="s">
        <v>142</v>
      </c>
      <c r="AL225" s="3" t="s">
        <v>1051</v>
      </c>
      <c r="AM225" s="3" t="s">
        <v>1052</v>
      </c>
      <c r="AN225" s="3" t="s">
        <v>1053</v>
      </c>
    </row>
    <row r="226" spans="1:40" ht="15.9" customHeight="1">
      <c r="A226" s="2" t="s">
        <v>1054</v>
      </c>
      <c r="B226" s="2" t="s">
        <v>602</v>
      </c>
      <c r="C226" s="2" t="s">
        <v>193</v>
      </c>
      <c r="D226" s="2" t="s">
        <v>44</v>
      </c>
      <c r="E226" s="2" t="s">
        <v>45</v>
      </c>
      <c r="F226" s="2" t="s">
        <v>169</v>
      </c>
      <c r="G226" s="2" t="s">
        <v>83</v>
      </c>
      <c r="H226" s="2" t="s">
        <v>260</v>
      </c>
      <c r="I226" s="2" t="s">
        <v>260</v>
      </c>
      <c r="J226" s="2" t="s">
        <v>148</v>
      </c>
      <c r="K226" s="2" t="s">
        <v>222</v>
      </c>
      <c r="L226" s="2" t="s">
        <v>85</v>
      </c>
      <c r="M226" s="2" t="s">
        <v>134</v>
      </c>
      <c r="N226" s="2" t="s">
        <v>115</v>
      </c>
      <c r="O226" s="2" t="s">
        <v>52</v>
      </c>
      <c r="P226" s="2" t="s">
        <v>116</v>
      </c>
      <c r="Q226" s="2" t="s">
        <v>88</v>
      </c>
      <c r="R226" s="2" t="s">
        <v>89</v>
      </c>
      <c r="S226" s="2" t="s">
        <v>85</v>
      </c>
      <c r="T226" s="2">
        <v>9</v>
      </c>
      <c r="U226" s="2" t="s">
        <v>87</v>
      </c>
      <c r="V226" s="2" t="s">
        <v>90</v>
      </c>
      <c r="W226" s="2" t="s">
        <v>117</v>
      </c>
      <c r="X226" s="2" t="s">
        <v>55</v>
      </c>
      <c r="Y226" s="2" t="s">
        <v>76</v>
      </c>
      <c r="Z226" s="2" t="s">
        <v>59</v>
      </c>
      <c r="AA226" s="2" t="s">
        <v>61</v>
      </c>
      <c r="AB226" s="2" t="s">
        <v>61</v>
      </c>
      <c r="AC226" s="2" t="s">
        <v>62</v>
      </c>
      <c r="AD226" s="2" t="s">
        <v>61</v>
      </c>
      <c r="AE226" s="2" t="s">
        <v>135</v>
      </c>
      <c r="AF226" s="2" t="s">
        <v>85</v>
      </c>
      <c r="AG226" s="2" t="s">
        <v>93</v>
      </c>
      <c r="AH226" s="2" t="s">
        <v>78</v>
      </c>
      <c r="AI226" s="2" t="s">
        <v>65</v>
      </c>
      <c r="AJ226" s="2">
        <v>9</v>
      </c>
      <c r="AK226" s="2" t="s">
        <v>119</v>
      </c>
      <c r="AL226" s="3" t="s">
        <v>1055</v>
      </c>
      <c r="AM226" s="3" t="s">
        <v>1056</v>
      </c>
      <c r="AN226" s="3" t="s">
        <v>1057</v>
      </c>
    </row>
    <row r="227" spans="1:40" ht="15.9" customHeight="1">
      <c r="A227" s="2" t="s">
        <v>1058</v>
      </c>
      <c r="B227" s="2" t="s">
        <v>602</v>
      </c>
      <c r="C227" s="2" t="s">
        <v>44</v>
      </c>
      <c r="D227" s="2" t="s">
        <v>44</v>
      </c>
      <c r="E227" s="2" t="s">
        <v>45</v>
      </c>
      <c r="F227" s="2" t="s">
        <v>46</v>
      </c>
      <c r="G227" s="2" t="s">
        <v>83</v>
      </c>
      <c r="H227" s="2" t="s">
        <v>78</v>
      </c>
      <c r="I227" s="2" t="s">
        <v>103</v>
      </c>
      <c r="J227" s="2" t="s">
        <v>48</v>
      </c>
      <c r="K227" s="2" t="s">
        <v>103</v>
      </c>
      <c r="L227" s="2" t="s">
        <v>55</v>
      </c>
      <c r="M227" s="2" t="s">
        <v>86</v>
      </c>
      <c r="N227" s="2" t="s">
        <v>125</v>
      </c>
      <c r="O227" s="2" t="s">
        <v>52</v>
      </c>
      <c r="P227" s="2" t="s">
        <v>116</v>
      </c>
      <c r="Q227" s="2" t="s">
        <v>53</v>
      </c>
      <c r="R227" s="2" t="s">
        <v>89</v>
      </c>
      <c r="S227" s="2" t="s">
        <v>85</v>
      </c>
      <c r="T227" s="2">
        <v>8</v>
      </c>
      <c r="U227" s="2" t="s">
        <v>56</v>
      </c>
      <c r="V227" s="2" t="s">
        <v>90</v>
      </c>
      <c r="W227" s="2" t="s">
        <v>170</v>
      </c>
      <c r="X227" s="2" t="s">
        <v>55</v>
      </c>
      <c r="Y227" s="2" t="s">
        <v>58</v>
      </c>
      <c r="Z227" s="2" t="s">
        <v>228</v>
      </c>
      <c r="AA227" s="2" t="s">
        <v>61</v>
      </c>
      <c r="AB227" s="2" t="s">
        <v>61</v>
      </c>
      <c r="AC227" s="2" t="s">
        <v>62</v>
      </c>
      <c r="AD227" s="2" t="s">
        <v>62</v>
      </c>
      <c r="AE227" s="2" t="s">
        <v>135</v>
      </c>
      <c r="AF227" s="2" t="s">
        <v>50</v>
      </c>
      <c r="AG227" s="2" t="s">
        <v>77</v>
      </c>
      <c r="AH227" s="2" t="s">
        <v>64</v>
      </c>
      <c r="AI227" s="2" t="s">
        <v>65</v>
      </c>
      <c r="AJ227" s="2">
        <v>4</v>
      </c>
      <c r="AK227" s="2" t="s">
        <v>136</v>
      </c>
      <c r="AL227" s="3" t="s">
        <v>1059</v>
      </c>
      <c r="AM227" s="3" t="s">
        <v>1060</v>
      </c>
      <c r="AN227" s="3" t="s">
        <v>1061</v>
      </c>
    </row>
    <row r="228" spans="1:40" ht="15.9" customHeight="1">
      <c r="A228" s="2" t="s">
        <v>1062</v>
      </c>
      <c r="B228" s="2" t="s">
        <v>602</v>
      </c>
      <c r="C228" s="2" t="s">
        <v>44</v>
      </c>
      <c r="D228" s="2" t="s">
        <v>101</v>
      </c>
      <c r="E228" s="2" t="s">
        <v>45</v>
      </c>
      <c r="F228" s="2" t="s">
        <v>46</v>
      </c>
      <c r="G228" s="2" t="s">
        <v>335</v>
      </c>
      <c r="H228" s="2" t="s">
        <v>72</v>
      </c>
      <c r="I228" s="2" t="s">
        <v>103</v>
      </c>
      <c r="J228" s="2" t="s">
        <v>148</v>
      </c>
      <c r="K228" s="2" t="s">
        <v>371</v>
      </c>
      <c r="L228" s="2" t="s">
        <v>85</v>
      </c>
      <c r="M228" s="2" t="s">
        <v>188</v>
      </c>
      <c r="N228" s="2" t="s">
        <v>148</v>
      </c>
      <c r="O228" s="2" t="s">
        <v>52</v>
      </c>
      <c r="P228" s="2" t="s">
        <v>116</v>
      </c>
      <c r="Q228" s="2" t="s">
        <v>88</v>
      </c>
      <c r="R228" s="2" t="s">
        <v>54</v>
      </c>
      <c r="S228" s="2" t="s">
        <v>85</v>
      </c>
      <c r="T228" s="2">
        <v>10</v>
      </c>
      <c r="U228" s="2" t="s">
        <v>52</v>
      </c>
      <c r="V228" s="2" t="s">
        <v>90</v>
      </c>
      <c r="W228" s="2" t="s">
        <v>108</v>
      </c>
      <c r="X228" s="2" t="s">
        <v>55</v>
      </c>
      <c r="Y228" s="2" t="s">
        <v>58</v>
      </c>
      <c r="Z228" s="2" t="s">
        <v>228</v>
      </c>
      <c r="AA228" s="2" t="s">
        <v>61</v>
      </c>
      <c r="AB228" s="2" t="s">
        <v>61</v>
      </c>
      <c r="AC228" s="2" t="s">
        <v>62</v>
      </c>
      <c r="AD228" s="2" t="s">
        <v>62</v>
      </c>
      <c r="AE228" s="2" t="s">
        <v>1063</v>
      </c>
      <c r="AF228" s="2" t="s">
        <v>55</v>
      </c>
      <c r="AG228" s="2" t="s">
        <v>63</v>
      </c>
      <c r="AH228" s="2" t="s">
        <v>64</v>
      </c>
      <c r="AI228" s="2" t="s">
        <v>128</v>
      </c>
      <c r="AJ228" s="2">
        <v>5</v>
      </c>
      <c r="AK228" s="2" t="s">
        <v>136</v>
      </c>
      <c r="AL228" s="3" t="s">
        <v>1064</v>
      </c>
      <c r="AM228" s="3" t="s">
        <v>1065</v>
      </c>
      <c r="AN228" s="3" t="s">
        <v>1066</v>
      </c>
    </row>
    <row r="229" spans="1:40" ht="15.9" customHeight="1">
      <c r="A229" s="2" t="s">
        <v>1067</v>
      </c>
      <c r="B229" s="2" t="s">
        <v>602</v>
      </c>
      <c r="C229" s="2" t="s">
        <v>141</v>
      </c>
      <c r="D229" s="2" t="s">
        <v>141</v>
      </c>
      <c r="E229" s="2" t="s">
        <v>220</v>
      </c>
      <c r="F229" s="2" t="s">
        <v>46</v>
      </c>
      <c r="G229" s="2" t="s">
        <v>70</v>
      </c>
      <c r="H229" s="2" t="s">
        <v>84</v>
      </c>
      <c r="I229" s="2" t="s">
        <v>103</v>
      </c>
      <c r="J229" s="2" t="s">
        <v>84</v>
      </c>
      <c r="K229" s="2" t="s">
        <v>103</v>
      </c>
      <c r="L229" s="2" t="s">
        <v>85</v>
      </c>
      <c r="M229" s="2" t="s">
        <v>86</v>
      </c>
      <c r="N229" s="2" t="s">
        <v>104</v>
      </c>
      <c r="O229" s="2" t="s">
        <v>56</v>
      </c>
      <c r="P229" s="2" t="s">
        <v>116</v>
      </c>
      <c r="Q229" s="2" t="s">
        <v>88</v>
      </c>
      <c r="R229" s="2" t="s">
        <v>89</v>
      </c>
      <c r="S229" s="2" t="s">
        <v>85</v>
      </c>
      <c r="T229" s="2">
        <v>8</v>
      </c>
      <c r="U229" s="2" t="s">
        <v>105</v>
      </c>
      <c r="V229" s="2" t="s">
        <v>90</v>
      </c>
      <c r="W229" s="2" t="s">
        <v>117</v>
      </c>
      <c r="X229" s="2" t="s">
        <v>85</v>
      </c>
      <c r="Y229" s="2" t="s">
        <v>58</v>
      </c>
      <c r="Z229" s="2" t="s">
        <v>91</v>
      </c>
      <c r="AA229" s="2" t="s">
        <v>62</v>
      </c>
      <c r="AB229" s="2" t="s">
        <v>92</v>
      </c>
      <c r="AC229" s="2" t="s">
        <v>92</v>
      </c>
      <c r="AD229" s="2" t="s">
        <v>92</v>
      </c>
      <c r="AE229" s="2" t="s">
        <v>118</v>
      </c>
      <c r="AF229" s="2" t="s">
        <v>85</v>
      </c>
      <c r="AG229" s="2" t="s">
        <v>93</v>
      </c>
      <c r="AH229" s="2" t="s">
        <v>94</v>
      </c>
      <c r="AI229" s="2" t="s">
        <v>211</v>
      </c>
      <c r="AJ229" s="2">
        <v>8</v>
      </c>
      <c r="AK229" s="2" t="s">
        <v>119</v>
      </c>
      <c r="AL229" s="3" t="s">
        <v>1068</v>
      </c>
      <c r="AM229" s="3" t="s">
        <v>1069</v>
      </c>
      <c r="AN229" s="3" t="s">
        <v>1070</v>
      </c>
    </row>
    <row r="230" spans="1:40" ht="15.9" customHeight="1">
      <c r="A230" s="2" t="s">
        <v>1071</v>
      </c>
      <c r="B230" s="2" t="s">
        <v>602</v>
      </c>
      <c r="C230" s="2" t="s">
        <v>193</v>
      </c>
      <c r="D230" s="2" t="s">
        <v>141</v>
      </c>
      <c r="E230" s="2" t="s">
        <v>45</v>
      </c>
      <c r="F230" s="2" t="s">
        <v>46</v>
      </c>
      <c r="G230" s="2" t="s">
        <v>70</v>
      </c>
      <c r="H230" s="2" t="s">
        <v>260</v>
      </c>
      <c r="I230" s="2" t="s">
        <v>260</v>
      </c>
      <c r="J230" s="2" t="s">
        <v>72</v>
      </c>
      <c r="K230" s="2" t="s">
        <v>103</v>
      </c>
      <c r="L230" s="2" t="s">
        <v>85</v>
      </c>
      <c r="M230" s="2" t="s">
        <v>134</v>
      </c>
      <c r="N230" s="2" t="s">
        <v>115</v>
      </c>
      <c r="O230" s="2" t="s">
        <v>87</v>
      </c>
      <c r="P230" s="2" t="s">
        <v>151</v>
      </c>
      <c r="Q230" s="2" t="s">
        <v>74</v>
      </c>
      <c r="R230" s="2" t="s">
        <v>89</v>
      </c>
      <c r="S230" s="2" t="s">
        <v>162</v>
      </c>
      <c r="T230" s="2">
        <v>9</v>
      </c>
      <c r="U230" s="2" t="s">
        <v>56</v>
      </c>
      <c r="V230" s="2" t="s">
        <v>90</v>
      </c>
      <c r="W230" s="2" t="s">
        <v>108</v>
      </c>
      <c r="X230" s="2" t="s">
        <v>85</v>
      </c>
      <c r="Y230" s="2" t="s">
        <v>58</v>
      </c>
      <c r="Z230" s="2" t="s">
        <v>59</v>
      </c>
      <c r="AA230" s="2" t="s">
        <v>92</v>
      </c>
      <c r="AB230" s="2" t="s">
        <v>92</v>
      </c>
      <c r="AC230" s="2" t="s">
        <v>92</v>
      </c>
      <c r="AD230" s="2" t="s">
        <v>92</v>
      </c>
      <c r="AE230" s="2" t="s">
        <v>118</v>
      </c>
      <c r="AF230" s="2" t="s">
        <v>85</v>
      </c>
      <c r="AG230" s="2" t="s">
        <v>372</v>
      </c>
      <c r="AH230" s="2" t="s">
        <v>78</v>
      </c>
      <c r="AI230" s="2" t="s">
        <v>95</v>
      </c>
      <c r="AJ230" s="2">
        <v>9</v>
      </c>
      <c r="AK230" s="2" t="s">
        <v>119</v>
      </c>
      <c r="AL230" s="3" t="s">
        <v>1072</v>
      </c>
      <c r="AM230" s="3" t="s">
        <v>1073</v>
      </c>
      <c r="AN230" s="3" t="s">
        <v>1074</v>
      </c>
    </row>
    <row r="231" spans="1:40" ht="15.9" customHeight="1">
      <c r="A231" s="2" t="s">
        <v>1075</v>
      </c>
      <c r="B231" s="2" t="s">
        <v>602</v>
      </c>
      <c r="C231" s="2" t="s">
        <v>141</v>
      </c>
      <c r="D231" s="2" t="s">
        <v>44</v>
      </c>
      <c r="E231" s="2" t="s">
        <v>45</v>
      </c>
      <c r="F231" s="2" t="s">
        <v>46</v>
      </c>
      <c r="G231" s="2" t="s">
        <v>83</v>
      </c>
      <c r="H231" s="2" t="s">
        <v>49</v>
      </c>
      <c r="I231" s="2" t="s">
        <v>103</v>
      </c>
      <c r="J231" s="2" t="s">
        <v>48</v>
      </c>
      <c r="K231" s="2" t="s">
        <v>103</v>
      </c>
      <c r="L231" s="2" t="s">
        <v>55</v>
      </c>
      <c r="M231" s="2" t="s">
        <v>73</v>
      </c>
      <c r="N231" s="2" t="s">
        <v>115</v>
      </c>
      <c r="O231" s="2" t="s">
        <v>87</v>
      </c>
      <c r="P231" s="2" t="s">
        <v>106</v>
      </c>
      <c r="Q231" s="2" t="s">
        <v>88</v>
      </c>
      <c r="R231" s="2" t="s">
        <v>89</v>
      </c>
      <c r="S231" s="2" t="s">
        <v>55</v>
      </c>
      <c r="T231" s="2">
        <v>5</v>
      </c>
      <c r="U231" s="2" t="s">
        <v>56</v>
      </c>
      <c r="V231" s="2" t="s">
        <v>163</v>
      </c>
      <c r="W231" s="2" t="s">
        <v>108</v>
      </c>
      <c r="X231" s="2" t="s">
        <v>55</v>
      </c>
      <c r="Y231" s="2" t="s">
        <v>110</v>
      </c>
      <c r="Z231" s="2" t="s">
        <v>59</v>
      </c>
      <c r="AA231" s="2" t="s">
        <v>61</v>
      </c>
      <c r="AB231" s="2" t="s">
        <v>62</v>
      </c>
      <c r="AC231" s="2" t="s">
        <v>62</v>
      </c>
      <c r="AD231" s="2" t="s">
        <v>62</v>
      </c>
      <c r="AE231" s="2" t="s">
        <v>118</v>
      </c>
      <c r="AF231" s="2" t="s">
        <v>85</v>
      </c>
      <c r="AG231" s="2" t="s">
        <v>77</v>
      </c>
      <c r="AH231" s="2" t="s">
        <v>94</v>
      </c>
      <c r="AI231" s="2" t="s">
        <v>65</v>
      </c>
      <c r="AJ231" s="2">
        <v>7</v>
      </c>
      <c r="AK231" s="2" t="s">
        <v>136</v>
      </c>
      <c r="AL231" s="3" t="s">
        <v>1076</v>
      </c>
      <c r="AM231" s="3" t="s">
        <v>1077</v>
      </c>
      <c r="AN231" s="3" t="s">
        <v>1078</v>
      </c>
    </row>
    <row r="232" spans="1:40" ht="15.9" customHeight="1">
      <c r="A232" s="2" t="s">
        <v>1079</v>
      </c>
      <c r="B232" s="2" t="s">
        <v>602</v>
      </c>
      <c r="C232" s="2" t="s">
        <v>141</v>
      </c>
      <c r="D232" s="2" t="s">
        <v>141</v>
      </c>
      <c r="E232" s="2" t="s">
        <v>45</v>
      </c>
      <c r="F232" s="2" t="s">
        <v>46</v>
      </c>
      <c r="G232" s="2" t="s">
        <v>362</v>
      </c>
      <c r="H232" s="2" t="s">
        <v>260</v>
      </c>
      <c r="I232" s="2" t="s">
        <v>260</v>
      </c>
      <c r="J232" s="2" t="s">
        <v>72</v>
      </c>
      <c r="K232" s="2" t="s">
        <v>103</v>
      </c>
      <c r="L232" s="2" t="s">
        <v>85</v>
      </c>
      <c r="M232" s="2" t="s">
        <v>183</v>
      </c>
      <c r="N232" s="2" t="s">
        <v>104</v>
      </c>
      <c r="O232" s="2" t="s">
        <v>87</v>
      </c>
      <c r="P232" s="2" t="s">
        <v>116</v>
      </c>
      <c r="Q232" s="2" t="s">
        <v>88</v>
      </c>
      <c r="R232" s="2" t="s">
        <v>89</v>
      </c>
      <c r="S232" s="2" t="s">
        <v>85</v>
      </c>
      <c r="T232" s="2">
        <v>10</v>
      </c>
      <c r="U232" s="2" t="s">
        <v>56</v>
      </c>
      <c r="V232" s="2" t="s">
        <v>90</v>
      </c>
      <c r="W232" s="2" t="s">
        <v>108</v>
      </c>
      <c r="X232" s="2" t="s">
        <v>55</v>
      </c>
      <c r="Y232" s="2" t="s">
        <v>58</v>
      </c>
      <c r="Z232" s="2" t="s">
        <v>59</v>
      </c>
      <c r="AA232" s="2" t="s">
        <v>92</v>
      </c>
      <c r="AB232" s="2" t="s">
        <v>62</v>
      </c>
      <c r="AC232" s="2" t="s">
        <v>92</v>
      </c>
      <c r="AD232" s="2" t="s">
        <v>92</v>
      </c>
      <c r="AE232" s="2" t="s">
        <v>118</v>
      </c>
      <c r="AF232" s="2" t="s">
        <v>55</v>
      </c>
      <c r="AG232" s="2" t="s">
        <v>93</v>
      </c>
      <c r="AH232" s="2" t="s">
        <v>94</v>
      </c>
      <c r="AI232" s="2" t="s">
        <v>95</v>
      </c>
      <c r="AJ232" s="2">
        <v>10</v>
      </c>
      <c r="AK232" s="2" t="s">
        <v>119</v>
      </c>
      <c r="AL232" s="3" t="s">
        <v>1080</v>
      </c>
      <c r="AM232" s="3" t="s">
        <v>1081</v>
      </c>
      <c r="AN232" s="3" t="s">
        <v>349</v>
      </c>
    </row>
    <row r="233" spans="1:40" ht="15.9" customHeight="1">
      <c r="A233" s="2" t="s">
        <v>1082</v>
      </c>
      <c r="B233" s="2" t="s">
        <v>602</v>
      </c>
      <c r="C233" s="2" t="s">
        <v>141</v>
      </c>
      <c r="D233" s="2" t="s">
        <v>44</v>
      </c>
      <c r="E233" s="2" t="s">
        <v>45</v>
      </c>
      <c r="F233" s="2" t="s">
        <v>46</v>
      </c>
      <c r="G233" s="2" t="s">
        <v>518</v>
      </c>
      <c r="H233" s="2" t="s">
        <v>84</v>
      </c>
      <c r="I233" s="2" t="s">
        <v>103</v>
      </c>
      <c r="J233" s="2" t="s">
        <v>148</v>
      </c>
      <c r="K233" s="2" t="s">
        <v>103</v>
      </c>
      <c r="L233" s="2" t="s">
        <v>85</v>
      </c>
      <c r="M233" s="2" t="s">
        <v>183</v>
      </c>
      <c r="N233" s="2" t="s">
        <v>104</v>
      </c>
      <c r="O233" s="2" t="s">
        <v>56</v>
      </c>
      <c r="P233" s="2" t="s">
        <v>116</v>
      </c>
      <c r="Q233" s="2" t="s">
        <v>88</v>
      </c>
      <c r="R233" s="2" t="s">
        <v>89</v>
      </c>
      <c r="S233" s="2" t="s">
        <v>85</v>
      </c>
      <c r="T233" s="2">
        <v>9</v>
      </c>
      <c r="U233" s="2" t="s">
        <v>56</v>
      </c>
      <c r="V233" s="2" t="s">
        <v>90</v>
      </c>
      <c r="W233" s="2" t="s">
        <v>108</v>
      </c>
      <c r="X233" s="2" t="s">
        <v>85</v>
      </c>
      <c r="Y233" s="2" t="s">
        <v>58</v>
      </c>
      <c r="Z233" s="2" t="s">
        <v>91</v>
      </c>
      <c r="AA233" s="2" t="s">
        <v>92</v>
      </c>
      <c r="AB233" s="2" t="s">
        <v>62</v>
      </c>
      <c r="AC233" s="2" t="s">
        <v>92</v>
      </c>
      <c r="AD233" s="2" t="s">
        <v>92</v>
      </c>
      <c r="AE233" s="2" t="s">
        <v>118</v>
      </c>
      <c r="AF233" s="2" t="s">
        <v>85</v>
      </c>
      <c r="AG233" s="2" t="s">
        <v>63</v>
      </c>
      <c r="AH233" s="2" t="s">
        <v>64</v>
      </c>
      <c r="AI233" s="2" t="s">
        <v>65</v>
      </c>
      <c r="AJ233" s="2">
        <v>5</v>
      </c>
      <c r="AK233" s="2" t="s">
        <v>136</v>
      </c>
      <c r="AL233" s="3" t="s">
        <v>1083</v>
      </c>
      <c r="AM233" s="3" t="s">
        <v>1084</v>
      </c>
      <c r="AN233" s="3" t="s">
        <v>1085</v>
      </c>
    </row>
    <row r="234" spans="1:40" ht="15.9" customHeight="1">
      <c r="A234" s="2" t="s">
        <v>1086</v>
      </c>
      <c r="B234" s="2" t="s">
        <v>602</v>
      </c>
      <c r="C234" s="2" t="s">
        <v>141</v>
      </c>
      <c r="D234" s="2" t="s">
        <v>141</v>
      </c>
      <c r="E234" s="2" t="s">
        <v>220</v>
      </c>
      <c r="F234" s="2" t="s">
        <v>169</v>
      </c>
      <c r="G234" s="2" t="s">
        <v>335</v>
      </c>
      <c r="H234" s="2" t="s">
        <v>84</v>
      </c>
      <c r="I234" s="2" t="s">
        <v>103</v>
      </c>
      <c r="J234" s="2" t="s">
        <v>84</v>
      </c>
      <c r="K234" s="2" t="s">
        <v>103</v>
      </c>
      <c r="L234" s="2" t="s">
        <v>85</v>
      </c>
      <c r="M234" s="2" t="s">
        <v>183</v>
      </c>
      <c r="N234" s="2" t="s">
        <v>115</v>
      </c>
      <c r="O234" s="2" t="s">
        <v>87</v>
      </c>
      <c r="P234" s="2" t="s">
        <v>116</v>
      </c>
      <c r="Q234" s="2" t="s">
        <v>88</v>
      </c>
      <c r="R234" s="2" t="s">
        <v>89</v>
      </c>
      <c r="S234" s="2" t="s">
        <v>85</v>
      </c>
      <c r="T234" s="2">
        <v>9</v>
      </c>
      <c r="U234" s="2" t="s">
        <v>56</v>
      </c>
      <c r="V234" s="2" t="s">
        <v>90</v>
      </c>
      <c r="W234" s="2" t="s">
        <v>117</v>
      </c>
      <c r="X234" s="2" t="s">
        <v>85</v>
      </c>
      <c r="Y234" s="2" t="s">
        <v>58</v>
      </c>
      <c r="Z234" s="2" t="s">
        <v>91</v>
      </c>
      <c r="AA234" s="2" t="s">
        <v>92</v>
      </c>
      <c r="AB234" s="2" t="s">
        <v>92</v>
      </c>
      <c r="AC234" s="2" t="s">
        <v>92</v>
      </c>
      <c r="AD234" s="2" t="s">
        <v>92</v>
      </c>
      <c r="AE234" s="2" t="s">
        <v>118</v>
      </c>
      <c r="AF234" s="2" t="s">
        <v>85</v>
      </c>
      <c r="AG234" s="2" t="s">
        <v>93</v>
      </c>
      <c r="AH234" s="2" t="s">
        <v>94</v>
      </c>
      <c r="AI234" s="2" t="s">
        <v>95</v>
      </c>
      <c r="AJ234" s="2">
        <v>9</v>
      </c>
      <c r="AK234" s="2" t="s">
        <v>142</v>
      </c>
      <c r="AL234" s="3" t="s">
        <v>96</v>
      </c>
      <c r="AM234" s="3" t="s">
        <v>1087</v>
      </c>
      <c r="AN234" s="3" t="s">
        <v>1088</v>
      </c>
    </row>
    <row r="235" spans="1:40" ht="15.9" customHeight="1">
      <c r="A235" s="2" t="s">
        <v>1089</v>
      </c>
      <c r="B235" s="2" t="s">
        <v>602</v>
      </c>
      <c r="C235" s="2" t="s">
        <v>348</v>
      </c>
      <c r="D235" s="2" t="s">
        <v>348</v>
      </c>
      <c r="E235" s="2" t="s">
        <v>45</v>
      </c>
      <c r="F235" s="2" t="s">
        <v>169</v>
      </c>
      <c r="G235" s="2" t="s">
        <v>462</v>
      </c>
      <c r="H235" s="2" t="s">
        <v>72</v>
      </c>
      <c r="I235" s="2" t="s">
        <v>103</v>
      </c>
      <c r="J235" s="2" t="s">
        <v>48</v>
      </c>
      <c r="K235" s="2" t="s">
        <v>103</v>
      </c>
      <c r="L235" s="2" t="s">
        <v>85</v>
      </c>
      <c r="M235" s="2" t="s">
        <v>134</v>
      </c>
      <c r="N235" s="2" t="s">
        <v>125</v>
      </c>
      <c r="O235" s="2" t="s">
        <v>56</v>
      </c>
      <c r="P235" s="2" t="s">
        <v>116</v>
      </c>
      <c r="Q235" s="2" t="s">
        <v>88</v>
      </c>
      <c r="R235" s="2" t="s">
        <v>89</v>
      </c>
      <c r="S235" s="2" t="s">
        <v>85</v>
      </c>
      <c r="T235" s="2">
        <v>10</v>
      </c>
      <c r="U235" s="2" t="s">
        <v>56</v>
      </c>
      <c r="V235" s="2" t="s">
        <v>90</v>
      </c>
      <c r="W235" s="2" t="s">
        <v>117</v>
      </c>
      <c r="X235" s="2" t="s">
        <v>85</v>
      </c>
      <c r="Y235" s="2" t="s">
        <v>58</v>
      </c>
      <c r="Z235" s="2" t="s">
        <v>91</v>
      </c>
      <c r="AA235" s="2" t="s">
        <v>92</v>
      </c>
      <c r="AB235" s="2" t="s">
        <v>92</v>
      </c>
      <c r="AC235" s="2" t="s">
        <v>92</v>
      </c>
      <c r="AD235" s="2" t="s">
        <v>92</v>
      </c>
      <c r="AE235" s="2" t="s">
        <v>118</v>
      </c>
      <c r="AF235" s="2" t="s">
        <v>85</v>
      </c>
      <c r="AG235" s="2" t="s">
        <v>93</v>
      </c>
      <c r="AH235" s="2" t="s">
        <v>94</v>
      </c>
      <c r="AI235" s="2" t="s">
        <v>95</v>
      </c>
      <c r="AJ235" s="2">
        <v>10</v>
      </c>
      <c r="AK235" s="2" t="s">
        <v>142</v>
      </c>
      <c r="AL235" s="3" t="s">
        <v>1090</v>
      </c>
      <c r="AM235" s="3" t="s">
        <v>1091</v>
      </c>
      <c r="AN235" s="3" t="s">
        <v>1092</v>
      </c>
    </row>
    <row r="236" spans="1:40" ht="15.9" customHeight="1">
      <c r="A236" s="2" t="s">
        <v>1093</v>
      </c>
      <c r="B236" s="2" t="s">
        <v>602</v>
      </c>
      <c r="C236" s="2" t="s">
        <v>193</v>
      </c>
      <c r="D236" s="2" t="s">
        <v>193</v>
      </c>
      <c r="E236" s="2" t="s">
        <v>45</v>
      </c>
      <c r="F236" s="2" t="s">
        <v>438</v>
      </c>
      <c r="G236" s="2" t="s">
        <v>385</v>
      </c>
      <c r="H236" s="2" t="s">
        <v>148</v>
      </c>
      <c r="I236" s="2" t="s">
        <v>222</v>
      </c>
      <c r="J236" s="2" t="s">
        <v>148</v>
      </c>
      <c r="K236" s="2" t="s">
        <v>103</v>
      </c>
      <c r="L236" s="2" t="s">
        <v>55</v>
      </c>
      <c r="M236" s="2" t="s">
        <v>86</v>
      </c>
      <c r="N236" s="2" t="s">
        <v>148</v>
      </c>
      <c r="O236" s="2" t="s">
        <v>56</v>
      </c>
      <c r="P236" s="2" t="s">
        <v>116</v>
      </c>
      <c r="Q236" s="2" t="s">
        <v>53</v>
      </c>
      <c r="R236" s="2" t="s">
        <v>89</v>
      </c>
      <c r="S236" s="2" t="s">
        <v>75</v>
      </c>
      <c r="T236" s="2">
        <v>5</v>
      </c>
      <c r="U236" s="2" t="s">
        <v>56</v>
      </c>
      <c r="V236" s="2" t="s">
        <v>90</v>
      </c>
      <c r="W236" s="2" t="s">
        <v>117</v>
      </c>
      <c r="X236" s="2" t="s">
        <v>85</v>
      </c>
      <c r="Y236" s="2" t="s">
        <v>76</v>
      </c>
      <c r="Z236" s="2" t="s">
        <v>59</v>
      </c>
      <c r="AA236" s="2" t="s">
        <v>92</v>
      </c>
      <c r="AB236" s="2" t="s">
        <v>92</v>
      </c>
      <c r="AC236" s="2" t="s">
        <v>92</v>
      </c>
      <c r="AD236" s="2" t="s">
        <v>92</v>
      </c>
      <c r="AE236" s="2" t="s">
        <v>118</v>
      </c>
      <c r="AF236" s="2" t="s">
        <v>85</v>
      </c>
      <c r="AG236" s="2" t="s">
        <v>77</v>
      </c>
      <c r="AH236" s="2" t="s">
        <v>94</v>
      </c>
      <c r="AI236" s="2" t="s">
        <v>65</v>
      </c>
      <c r="AJ236" s="2">
        <v>8</v>
      </c>
      <c r="AK236" s="2" t="s">
        <v>119</v>
      </c>
      <c r="AL236" s="3" t="s">
        <v>1094</v>
      </c>
      <c r="AM236" s="3" t="s">
        <v>1095</v>
      </c>
      <c r="AN236" s="3" t="s">
        <v>1096</v>
      </c>
    </row>
    <row r="237" spans="1:40" ht="15.9" customHeight="1">
      <c r="A237" s="2" t="s">
        <v>1097</v>
      </c>
      <c r="B237" s="2" t="s">
        <v>602</v>
      </c>
      <c r="C237" s="2" t="s">
        <v>44</v>
      </c>
      <c r="D237" s="2" t="s">
        <v>44</v>
      </c>
      <c r="E237" s="2" t="s">
        <v>45</v>
      </c>
      <c r="F237" s="2" t="s">
        <v>46</v>
      </c>
      <c r="G237" s="2" t="s">
        <v>424</v>
      </c>
      <c r="H237" s="2" t="s">
        <v>148</v>
      </c>
      <c r="I237" s="2" t="s">
        <v>103</v>
      </c>
      <c r="J237" s="2" t="s">
        <v>148</v>
      </c>
      <c r="K237" s="2" t="s">
        <v>371</v>
      </c>
      <c r="L237" s="2" t="s">
        <v>85</v>
      </c>
      <c r="M237" s="2" t="s">
        <v>51</v>
      </c>
      <c r="N237" s="2" t="s">
        <v>150</v>
      </c>
      <c r="O237" s="2" t="s">
        <v>52</v>
      </c>
      <c r="P237" s="2" t="s">
        <v>116</v>
      </c>
      <c r="Q237" s="2" t="s">
        <v>74</v>
      </c>
      <c r="R237" s="2" t="s">
        <v>89</v>
      </c>
      <c r="S237" s="2" t="s">
        <v>85</v>
      </c>
      <c r="T237" s="2">
        <v>10</v>
      </c>
      <c r="U237" s="2" t="s">
        <v>52</v>
      </c>
      <c r="V237" s="2" t="s">
        <v>90</v>
      </c>
      <c r="W237" s="2" t="s">
        <v>108</v>
      </c>
      <c r="X237" s="2" t="s">
        <v>85</v>
      </c>
      <c r="Y237" s="2" t="s">
        <v>58</v>
      </c>
      <c r="Z237" s="2" t="s">
        <v>91</v>
      </c>
      <c r="AA237" s="2" t="s">
        <v>62</v>
      </c>
      <c r="AB237" s="2" t="s">
        <v>61</v>
      </c>
      <c r="AC237" s="2" t="s">
        <v>62</v>
      </c>
      <c r="AD237" s="2" t="s">
        <v>92</v>
      </c>
      <c r="AE237" s="2" t="s">
        <v>135</v>
      </c>
      <c r="AF237" s="2" t="s">
        <v>55</v>
      </c>
      <c r="AG237" s="2" t="s">
        <v>77</v>
      </c>
      <c r="AH237" s="2" t="s">
        <v>94</v>
      </c>
      <c r="AI237" s="2" t="s">
        <v>65</v>
      </c>
      <c r="AJ237" s="2">
        <v>7</v>
      </c>
      <c r="AK237" s="2" t="s">
        <v>136</v>
      </c>
      <c r="AL237" s="3" t="s">
        <v>1098</v>
      </c>
      <c r="AM237" s="3" t="s">
        <v>1099</v>
      </c>
      <c r="AN237" s="3" t="s">
        <v>1100</v>
      </c>
    </row>
    <row r="238" spans="1:40" ht="15.9" customHeight="1">
      <c r="A238" s="2" t="s">
        <v>1101</v>
      </c>
      <c r="B238" s="2" t="s">
        <v>602</v>
      </c>
      <c r="C238" s="2" t="s">
        <v>348</v>
      </c>
      <c r="D238" s="2" t="s">
        <v>348</v>
      </c>
      <c r="E238" s="2" t="s">
        <v>220</v>
      </c>
      <c r="F238" s="2" t="s">
        <v>169</v>
      </c>
      <c r="G238" s="2" t="s">
        <v>83</v>
      </c>
      <c r="H238" s="2" t="s">
        <v>84</v>
      </c>
      <c r="I238" s="2" t="s">
        <v>260</v>
      </c>
      <c r="J238" s="2" t="s">
        <v>49</v>
      </c>
      <c r="K238" s="2" t="s">
        <v>103</v>
      </c>
      <c r="L238" s="2" t="s">
        <v>85</v>
      </c>
      <c r="M238" s="2" t="s">
        <v>73</v>
      </c>
      <c r="N238" s="2" t="s">
        <v>115</v>
      </c>
      <c r="O238" s="2" t="s">
        <v>52</v>
      </c>
      <c r="P238" s="2" t="s">
        <v>116</v>
      </c>
      <c r="Q238" s="2" t="s">
        <v>88</v>
      </c>
      <c r="R238" s="2" t="s">
        <v>89</v>
      </c>
      <c r="S238" s="2" t="s">
        <v>55</v>
      </c>
      <c r="T238" s="2">
        <v>8</v>
      </c>
      <c r="U238" s="2" t="s">
        <v>52</v>
      </c>
      <c r="V238" s="2" t="s">
        <v>163</v>
      </c>
      <c r="W238" s="2" t="s">
        <v>108</v>
      </c>
      <c r="X238" s="2" t="s">
        <v>55</v>
      </c>
      <c r="Y238" s="2" t="s">
        <v>58</v>
      </c>
      <c r="Z238" s="2" t="s">
        <v>91</v>
      </c>
      <c r="AA238" s="2" t="s">
        <v>62</v>
      </c>
      <c r="AB238" s="2" t="s">
        <v>62</v>
      </c>
      <c r="AC238" s="2" t="s">
        <v>92</v>
      </c>
      <c r="AD238" s="2" t="s">
        <v>62</v>
      </c>
      <c r="AE238" s="2" t="s">
        <v>118</v>
      </c>
      <c r="AF238" s="2" t="s">
        <v>85</v>
      </c>
      <c r="AG238" s="2" t="s">
        <v>93</v>
      </c>
      <c r="AH238" s="2" t="s">
        <v>94</v>
      </c>
      <c r="AI238" s="2" t="s">
        <v>128</v>
      </c>
      <c r="AJ238" s="2">
        <v>6</v>
      </c>
      <c r="AK238" s="2" t="s">
        <v>142</v>
      </c>
      <c r="AL238" s="3" t="s">
        <v>1102</v>
      </c>
      <c r="AM238" s="3" t="s">
        <v>1103</v>
      </c>
      <c r="AN238" s="3" t="s">
        <v>1104</v>
      </c>
    </row>
    <row r="239" spans="1:40" ht="15.9" customHeight="1">
      <c r="A239" s="2" t="s">
        <v>1105</v>
      </c>
      <c r="B239" s="2" t="s">
        <v>1106</v>
      </c>
      <c r="C239" s="2" t="s">
        <v>101</v>
      </c>
      <c r="D239" s="2" t="s">
        <v>101</v>
      </c>
      <c r="E239" s="2" t="s">
        <v>45</v>
      </c>
      <c r="F239" s="2" t="s">
        <v>46</v>
      </c>
      <c r="G239" s="2" t="s">
        <v>237</v>
      </c>
      <c r="H239" s="2" t="s">
        <v>72</v>
      </c>
      <c r="I239" s="2" t="s">
        <v>260</v>
      </c>
      <c r="J239" s="2" t="s">
        <v>49</v>
      </c>
      <c r="K239" s="2" t="s">
        <v>103</v>
      </c>
      <c r="L239" s="2" t="s">
        <v>85</v>
      </c>
      <c r="M239" s="2" t="s">
        <v>73</v>
      </c>
      <c r="N239" s="2" t="s">
        <v>104</v>
      </c>
      <c r="O239" s="2" t="s">
        <v>52</v>
      </c>
      <c r="P239" s="2" t="s">
        <v>106</v>
      </c>
      <c r="Q239" s="2" t="s">
        <v>88</v>
      </c>
      <c r="R239" s="2" t="s">
        <v>54</v>
      </c>
      <c r="S239" s="2" t="s">
        <v>55</v>
      </c>
      <c r="T239" s="2">
        <v>7</v>
      </c>
      <c r="U239" s="2" t="s">
        <v>201</v>
      </c>
      <c r="V239" s="2" t="s">
        <v>90</v>
      </c>
      <c r="W239" s="2" t="s">
        <v>117</v>
      </c>
      <c r="X239" s="2" t="s">
        <v>85</v>
      </c>
      <c r="Y239" s="2" t="s">
        <v>76</v>
      </c>
      <c r="Z239" s="2" t="s">
        <v>91</v>
      </c>
      <c r="AA239" s="2" t="s">
        <v>62</v>
      </c>
      <c r="AB239" s="2" t="s">
        <v>92</v>
      </c>
      <c r="AC239" s="2" t="s">
        <v>92</v>
      </c>
      <c r="AD239" s="2" t="s">
        <v>62</v>
      </c>
      <c r="AE239" s="2" t="s">
        <v>118</v>
      </c>
      <c r="AF239" s="2" t="s">
        <v>85</v>
      </c>
      <c r="AG239" s="2" t="s">
        <v>93</v>
      </c>
      <c r="AH239" s="2" t="s">
        <v>78</v>
      </c>
      <c r="AI239" s="2" t="s">
        <v>65</v>
      </c>
      <c r="AJ239" s="2">
        <v>6</v>
      </c>
      <c r="AK239" s="2" t="s">
        <v>136</v>
      </c>
      <c r="AL239" s="3" t="s">
        <v>1107</v>
      </c>
      <c r="AM239" s="3" t="s">
        <v>1108</v>
      </c>
      <c r="AN239" s="3" t="s">
        <v>1109</v>
      </c>
    </row>
    <row r="240" spans="1:40" ht="15.9" customHeight="1">
      <c r="A240" s="2" t="s">
        <v>1110</v>
      </c>
      <c r="B240" s="2" t="s">
        <v>1106</v>
      </c>
      <c r="C240" s="2" t="s">
        <v>44</v>
      </c>
      <c r="D240" s="2" t="s">
        <v>44</v>
      </c>
      <c r="E240" s="2" t="s">
        <v>45</v>
      </c>
      <c r="F240" s="2" t="s">
        <v>46</v>
      </c>
      <c r="G240" s="2" t="s">
        <v>370</v>
      </c>
      <c r="H240" s="2" t="s">
        <v>260</v>
      </c>
      <c r="I240" s="2" t="s">
        <v>103</v>
      </c>
      <c r="J240" s="2" t="s">
        <v>148</v>
      </c>
      <c r="K240" s="2" t="s">
        <v>103</v>
      </c>
      <c r="L240" s="2" t="s">
        <v>85</v>
      </c>
      <c r="M240" s="2" t="s">
        <v>188</v>
      </c>
      <c r="N240" s="2" t="s">
        <v>125</v>
      </c>
      <c r="O240" s="2" t="s">
        <v>201</v>
      </c>
      <c r="P240" s="2" t="s">
        <v>106</v>
      </c>
      <c r="Q240" s="2" t="s">
        <v>88</v>
      </c>
      <c r="R240" s="2" t="s">
        <v>89</v>
      </c>
      <c r="S240" s="2" t="s">
        <v>85</v>
      </c>
      <c r="T240" s="2">
        <v>10</v>
      </c>
      <c r="U240" s="2" t="s">
        <v>56</v>
      </c>
      <c r="V240" s="2" t="s">
        <v>90</v>
      </c>
      <c r="W240" s="2" t="s">
        <v>108</v>
      </c>
      <c r="X240" s="2" t="s">
        <v>85</v>
      </c>
      <c r="Y240" s="2" t="s">
        <v>110</v>
      </c>
      <c r="Z240" s="2" t="s">
        <v>228</v>
      </c>
      <c r="AA240" s="2" t="s">
        <v>92</v>
      </c>
      <c r="AB240" s="2" t="s">
        <v>92</v>
      </c>
      <c r="AC240" s="2" t="s">
        <v>92</v>
      </c>
      <c r="AD240" s="2" t="s">
        <v>92</v>
      </c>
      <c r="AE240" s="2" t="s">
        <v>118</v>
      </c>
      <c r="AF240" s="2" t="s">
        <v>85</v>
      </c>
      <c r="AG240" s="2" t="s">
        <v>63</v>
      </c>
      <c r="AH240" s="2" t="s">
        <v>64</v>
      </c>
      <c r="AI240" s="2" t="s">
        <v>65</v>
      </c>
      <c r="AJ240" s="2">
        <v>5</v>
      </c>
      <c r="AK240" s="2" t="s">
        <v>119</v>
      </c>
      <c r="AL240" s="3" t="s">
        <v>1111</v>
      </c>
      <c r="AM240" s="3" t="s">
        <v>1112</v>
      </c>
      <c r="AN240" s="3" t="s">
        <v>1113</v>
      </c>
    </row>
    <row r="241" spans="1:40" ht="15.9" customHeight="1">
      <c r="A241" s="2" t="s">
        <v>1114</v>
      </c>
      <c r="B241" s="2" t="s">
        <v>1106</v>
      </c>
      <c r="C241" s="2" t="s">
        <v>141</v>
      </c>
      <c r="D241" s="2" t="s">
        <v>44</v>
      </c>
      <c r="E241" s="2" t="s">
        <v>45</v>
      </c>
      <c r="F241" s="2" t="s">
        <v>169</v>
      </c>
      <c r="G241" s="2" t="s">
        <v>83</v>
      </c>
      <c r="H241" s="2" t="s">
        <v>84</v>
      </c>
      <c r="I241" s="2" t="s">
        <v>222</v>
      </c>
      <c r="J241" s="2" t="s">
        <v>49</v>
      </c>
      <c r="K241" s="2" t="s">
        <v>103</v>
      </c>
      <c r="L241" s="2" t="s">
        <v>55</v>
      </c>
      <c r="M241" s="2" t="s">
        <v>188</v>
      </c>
      <c r="N241" s="2" t="s">
        <v>125</v>
      </c>
      <c r="O241" s="2" t="s">
        <v>52</v>
      </c>
      <c r="P241" s="2" t="s">
        <v>106</v>
      </c>
      <c r="Q241" s="2" t="s">
        <v>88</v>
      </c>
      <c r="R241" s="2" t="s">
        <v>54</v>
      </c>
      <c r="S241" s="2" t="s">
        <v>85</v>
      </c>
      <c r="T241" s="2">
        <v>7</v>
      </c>
      <c r="U241" s="2" t="s">
        <v>52</v>
      </c>
      <c r="V241" s="2" t="s">
        <v>163</v>
      </c>
      <c r="W241" s="2" t="s">
        <v>108</v>
      </c>
      <c r="X241" s="2" t="s">
        <v>55</v>
      </c>
      <c r="Y241" s="2" t="s">
        <v>58</v>
      </c>
      <c r="Z241" s="2" t="s">
        <v>59</v>
      </c>
      <c r="AA241" s="2" t="s">
        <v>61</v>
      </c>
      <c r="AB241" s="2" t="s">
        <v>61</v>
      </c>
      <c r="AC241" s="2" t="s">
        <v>92</v>
      </c>
      <c r="AD241" s="2" t="s">
        <v>62</v>
      </c>
      <c r="AE241" s="2" t="s">
        <v>1115</v>
      </c>
      <c r="AF241" s="2" t="s">
        <v>127</v>
      </c>
      <c r="AG241" s="2" t="s">
        <v>77</v>
      </c>
      <c r="AH241" s="2" t="s">
        <v>64</v>
      </c>
      <c r="AI241" s="2" t="s">
        <v>65</v>
      </c>
      <c r="AJ241" s="2">
        <v>0</v>
      </c>
      <c r="AK241" s="2" t="s">
        <v>112</v>
      </c>
      <c r="AL241" s="3" t="s">
        <v>1116</v>
      </c>
      <c r="AM241" s="3" t="s">
        <v>1117</v>
      </c>
      <c r="AN241" s="3" t="s">
        <v>1118</v>
      </c>
    </row>
    <row r="242" spans="1:40" ht="15.9" customHeight="1">
      <c r="A242" s="2" t="s">
        <v>1119</v>
      </c>
      <c r="B242" s="2" t="s">
        <v>1106</v>
      </c>
      <c r="C242" s="2" t="s">
        <v>141</v>
      </c>
      <c r="D242" s="2" t="s">
        <v>44</v>
      </c>
      <c r="E242" s="2" t="s">
        <v>45</v>
      </c>
      <c r="F242" s="2" t="s">
        <v>438</v>
      </c>
      <c r="G242" s="2" t="s">
        <v>362</v>
      </c>
      <c r="H242" s="2" t="s">
        <v>260</v>
      </c>
      <c r="I242" s="2" t="s">
        <v>103</v>
      </c>
      <c r="J242" s="2" t="s">
        <v>48</v>
      </c>
      <c r="K242" s="2" t="s">
        <v>103</v>
      </c>
      <c r="L242" s="2" t="s">
        <v>85</v>
      </c>
      <c r="M242" s="2" t="s">
        <v>86</v>
      </c>
      <c r="N242" s="2" t="s">
        <v>115</v>
      </c>
      <c r="O242" s="2" t="s">
        <v>87</v>
      </c>
      <c r="P242" s="2" t="s">
        <v>116</v>
      </c>
      <c r="Q242" s="2" t="s">
        <v>88</v>
      </c>
      <c r="R242" s="2" t="s">
        <v>89</v>
      </c>
      <c r="S242" s="2" t="s">
        <v>85</v>
      </c>
      <c r="T242" s="2">
        <v>9</v>
      </c>
      <c r="U242" s="2" t="s">
        <v>56</v>
      </c>
      <c r="V242" s="2" t="s">
        <v>90</v>
      </c>
      <c r="W242" s="2" t="s">
        <v>108</v>
      </c>
      <c r="X242" s="2" t="s">
        <v>85</v>
      </c>
      <c r="Y242" s="2" t="s">
        <v>58</v>
      </c>
      <c r="Z242" s="2" t="s">
        <v>59</v>
      </c>
      <c r="AA242" s="2" t="s">
        <v>92</v>
      </c>
      <c r="AB242" s="2" t="s">
        <v>92</v>
      </c>
      <c r="AC242" s="2" t="s">
        <v>92</v>
      </c>
      <c r="AD242" s="2" t="s">
        <v>92</v>
      </c>
      <c r="AE242" s="2" t="s">
        <v>118</v>
      </c>
      <c r="AF242" s="2" t="s">
        <v>85</v>
      </c>
      <c r="AG242" s="2" t="s">
        <v>93</v>
      </c>
      <c r="AH242" s="2" t="s">
        <v>78</v>
      </c>
      <c r="AI242" s="2" t="s">
        <v>65</v>
      </c>
      <c r="AJ242" s="2">
        <v>10</v>
      </c>
      <c r="AK242" s="2" t="s">
        <v>142</v>
      </c>
      <c r="AL242" s="3" t="s">
        <v>1120</v>
      </c>
      <c r="AM242" s="3" t="s">
        <v>1121</v>
      </c>
      <c r="AN242" s="3" t="s">
        <v>1122</v>
      </c>
    </row>
    <row r="243" spans="1:40" ht="15.9" customHeight="1">
      <c r="A243" s="2" t="s">
        <v>1123</v>
      </c>
      <c r="B243" s="2" t="s">
        <v>1106</v>
      </c>
      <c r="C243" s="2" t="s">
        <v>193</v>
      </c>
      <c r="D243" s="2" t="s">
        <v>193</v>
      </c>
      <c r="E243" s="2" t="s">
        <v>45</v>
      </c>
      <c r="F243" s="2" t="s">
        <v>169</v>
      </c>
      <c r="G243" s="2" t="s">
        <v>462</v>
      </c>
      <c r="H243" s="2" t="s">
        <v>260</v>
      </c>
      <c r="I243" s="2" t="s">
        <v>103</v>
      </c>
      <c r="J243" s="2" t="s">
        <v>371</v>
      </c>
      <c r="K243" s="2" t="s">
        <v>103</v>
      </c>
      <c r="L243" s="2" t="s">
        <v>85</v>
      </c>
      <c r="M243" s="2" t="s">
        <v>86</v>
      </c>
      <c r="N243" s="2" t="s">
        <v>115</v>
      </c>
      <c r="O243" s="2" t="s">
        <v>87</v>
      </c>
      <c r="P243" s="2" t="s">
        <v>106</v>
      </c>
      <c r="Q243" s="2" t="s">
        <v>88</v>
      </c>
      <c r="R243" s="2" t="s">
        <v>89</v>
      </c>
      <c r="S243" s="2" t="s">
        <v>85</v>
      </c>
      <c r="T243" s="2">
        <v>10</v>
      </c>
      <c r="U243" s="2" t="s">
        <v>87</v>
      </c>
      <c r="V243" s="2" t="s">
        <v>90</v>
      </c>
      <c r="W243" s="2" t="s">
        <v>117</v>
      </c>
      <c r="X243" s="2" t="s">
        <v>85</v>
      </c>
      <c r="Y243" s="2" t="s">
        <v>58</v>
      </c>
      <c r="Z243" s="2" t="s">
        <v>59</v>
      </c>
      <c r="AA243" s="2" t="s">
        <v>92</v>
      </c>
      <c r="AB243" s="2" t="s">
        <v>92</v>
      </c>
      <c r="AC243" s="2" t="s">
        <v>92</v>
      </c>
      <c r="AD243" s="2" t="s">
        <v>62</v>
      </c>
      <c r="AE243" s="2" t="s">
        <v>118</v>
      </c>
      <c r="AF243" s="2" t="s">
        <v>85</v>
      </c>
      <c r="AG243" s="2" t="s">
        <v>93</v>
      </c>
      <c r="AH243" s="2" t="s">
        <v>94</v>
      </c>
      <c r="AI243" s="2" t="s">
        <v>65</v>
      </c>
      <c r="AJ243" s="2">
        <v>5</v>
      </c>
      <c r="AK243" s="2" t="s">
        <v>136</v>
      </c>
      <c r="AL243" s="3" t="s">
        <v>1124</v>
      </c>
      <c r="AM243" s="3" t="s">
        <v>1125</v>
      </c>
      <c r="AN243" s="3" t="s">
        <v>468</v>
      </c>
    </row>
    <row r="244" spans="1:40" ht="15.9" customHeight="1">
      <c r="A244" s="2" t="s">
        <v>1126</v>
      </c>
      <c r="B244" s="2" t="s">
        <v>1106</v>
      </c>
      <c r="C244" s="2" t="s">
        <v>141</v>
      </c>
      <c r="D244" s="2" t="s">
        <v>44</v>
      </c>
      <c r="E244" s="2" t="s">
        <v>45</v>
      </c>
      <c r="F244" s="2" t="s">
        <v>46</v>
      </c>
      <c r="G244" s="2" t="s">
        <v>83</v>
      </c>
      <c r="H244" s="2" t="s">
        <v>49</v>
      </c>
      <c r="I244" s="2" t="s">
        <v>103</v>
      </c>
      <c r="J244" s="2" t="s">
        <v>49</v>
      </c>
      <c r="K244" s="2" t="s">
        <v>103</v>
      </c>
      <c r="L244" s="2" t="s">
        <v>85</v>
      </c>
      <c r="M244" s="2" t="s">
        <v>183</v>
      </c>
      <c r="N244" s="2" t="s">
        <v>115</v>
      </c>
      <c r="O244" s="2" t="s">
        <v>87</v>
      </c>
      <c r="P244" s="2" t="s">
        <v>116</v>
      </c>
      <c r="Q244" s="2" t="s">
        <v>88</v>
      </c>
      <c r="R244" s="2" t="s">
        <v>89</v>
      </c>
      <c r="S244" s="2" t="s">
        <v>85</v>
      </c>
      <c r="T244" s="2">
        <v>10</v>
      </c>
      <c r="U244" s="2" t="s">
        <v>87</v>
      </c>
      <c r="V244" s="2" t="s">
        <v>90</v>
      </c>
      <c r="W244" s="2" t="s">
        <v>117</v>
      </c>
      <c r="X244" s="2" t="s">
        <v>85</v>
      </c>
      <c r="Y244" s="2" t="s">
        <v>58</v>
      </c>
      <c r="Z244" s="2" t="s">
        <v>59</v>
      </c>
      <c r="AA244" s="2" t="s">
        <v>92</v>
      </c>
      <c r="AB244" s="2" t="s">
        <v>92</v>
      </c>
      <c r="AC244" s="2" t="s">
        <v>92</v>
      </c>
      <c r="AD244" s="2" t="s">
        <v>92</v>
      </c>
      <c r="AE244" s="2" t="s">
        <v>118</v>
      </c>
      <c r="AF244" s="2" t="s">
        <v>85</v>
      </c>
      <c r="AG244" s="2" t="s">
        <v>93</v>
      </c>
      <c r="AH244" s="2" t="s">
        <v>78</v>
      </c>
      <c r="AI244" s="2" t="s">
        <v>211</v>
      </c>
      <c r="AJ244" s="2">
        <v>10</v>
      </c>
      <c r="AK244" s="2" t="s">
        <v>119</v>
      </c>
      <c r="AL244" s="3" t="s">
        <v>1127</v>
      </c>
      <c r="AM244" s="3" t="s">
        <v>1128</v>
      </c>
      <c r="AN244" s="3" t="s">
        <v>1129</v>
      </c>
    </row>
    <row r="245" spans="1:40" ht="15.9" customHeight="1">
      <c r="A245" s="2" t="s">
        <v>1130</v>
      </c>
      <c r="B245" s="2" t="s">
        <v>1106</v>
      </c>
      <c r="C245" s="2" t="s">
        <v>44</v>
      </c>
      <c r="D245" s="2" t="s">
        <v>44</v>
      </c>
      <c r="E245" s="2" t="s">
        <v>220</v>
      </c>
      <c r="F245" s="2" t="s">
        <v>169</v>
      </c>
      <c r="G245" s="2" t="s">
        <v>335</v>
      </c>
      <c r="H245" s="2" t="s">
        <v>84</v>
      </c>
      <c r="I245" s="2" t="s">
        <v>149</v>
      </c>
      <c r="J245" s="2" t="s">
        <v>48</v>
      </c>
      <c r="K245" s="2" t="s">
        <v>102</v>
      </c>
      <c r="L245" s="2" t="s">
        <v>85</v>
      </c>
      <c r="M245" s="2" t="s">
        <v>73</v>
      </c>
      <c r="N245" s="2" t="s">
        <v>125</v>
      </c>
      <c r="O245" s="2" t="s">
        <v>52</v>
      </c>
      <c r="P245" s="2" t="s">
        <v>151</v>
      </c>
      <c r="Q245" s="2" t="s">
        <v>88</v>
      </c>
      <c r="R245" s="2" t="s">
        <v>89</v>
      </c>
      <c r="S245" s="2" t="s">
        <v>85</v>
      </c>
      <c r="T245" s="2">
        <v>9</v>
      </c>
      <c r="U245" s="2" t="s">
        <v>105</v>
      </c>
      <c r="V245" s="2" t="s">
        <v>163</v>
      </c>
      <c r="W245" s="2" t="s">
        <v>108</v>
      </c>
      <c r="X245" s="2" t="s">
        <v>85</v>
      </c>
      <c r="Y245" s="2" t="s">
        <v>58</v>
      </c>
      <c r="Z245" s="2" t="s">
        <v>59</v>
      </c>
      <c r="AA245" s="2" t="s">
        <v>62</v>
      </c>
      <c r="AB245" s="2" t="s">
        <v>62</v>
      </c>
      <c r="AC245" s="2" t="s">
        <v>62</v>
      </c>
      <c r="AD245" s="2" t="s">
        <v>92</v>
      </c>
      <c r="AE245" s="2" t="s">
        <v>118</v>
      </c>
      <c r="AF245" s="2" t="s">
        <v>85</v>
      </c>
      <c r="AG245" s="2" t="s">
        <v>77</v>
      </c>
      <c r="AH245" s="2" t="s">
        <v>94</v>
      </c>
      <c r="AI245" s="2" t="s">
        <v>65</v>
      </c>
      <c r="AJ245" s="2">
        <v>7</v>
      </c>
      <c r="AK245" s="2" t="s">
        <v>119</v>
      </c>
      <c r="AL245" s="3" t="s">
        <v>1131</v>
      </c>
      <c r="AM245" s="3" t="s">
        <v>1132</v>
      </c>
      <c r="AN245" s="3" t="s">
        <v>1133</v>
      </c>
    </row>
    <row r="246" spans="1:40" ht="15.9" customHeight="1">
      <c r="A246" s="2" t="s">
        <v>1134</v>
      </c>
      <c r="B246" s="2" t="s">
        <v>1106</v>
      </c>
      <c r="C246" s="2" t="s">
        <v>141</v>
      </c>
      <c r="D246" s="2" t="s">
        <v>44</v>
      </c>
      <c r="E246" s="2" t="s">
        <v>45</v>
      </c>
      <c r="F246" s="2" t="s">
        <v>46</v>
      </c>
      <c r="G246" s="2" t="s">
        <v>444</v>
      </c>
      <c r="H246" s="2" t="s">
        <v>78</v>
      </c>
      <c r="I246" s="2" t="s">
        <v>103</v>
      </c>
      <c r="J246" s="2" t="s">
        <v>371</v>
      </c>
      <c r="K246" s="2" t="s">
        <v>103</v>
      </c>
      <c r="L246" s="2" t="s">
        <v>85</v>
      </c>
      <c r="M246" s="2" t="s">
        <v>73</v>
      </c>
      <c r="N246" s="2" t="s">
        <v>78</v>
      </c>
      <c r="O246" s="2" t="s">
        <v>105</v>
      </c>
      <c r="P246" s="2" t="s">
        <v>151</v>
      </c>
      <c r="Q246" s="2" t="s">
        <v>88</v>
      </c>
      <c r="R246" s="2" t="s">
        <v>89</v>
      </c>
      <c r="S246" s="2" t="s">
        <v>55</v>
      </c>
      <c r="T246" s="2">
        <v>9</v>
      </c>
      <c r="U246" s="2" t="s">
        <v>105</v>
      </c>
      <c r="V246" s="2" t="s">
        <v>90</v>
      </c>
      <c r="W246" s="2" t="s">
        <v>108</v>
      </c>
      <c r="X246" s="2" t="s">
        <v>55</v>
      </c>
      <c r="Y246" s="2" t="s">
        <v>58</v>
      </c>
      <c r="Z246" s="2" t="s">
        <v>59</v>
      </c>
      <c r="AA246" s="2" t="s">
        <v>61</v>
      </c>
      <c r="AB246" s="2" t="s">
        <v>62</v>
      </c>
      <c r="AC246" s="2" t="s">
        <v>92</v>
      </c>
      <c r="AD246" s="2" t="s">
        <v>92</v>
      </c>
      <c r="AE246" s="2" t="s">
        <v>118</v>
      </c>
      <c r="AF246" s="2" t="s">
        <v>85</v>
      </c>
      <c r="AG246" s="2" t="s">
        <v>93</v>
      </c>
      <c r="AH246" s="2" t="s">
        <v>64</v>
      </c>
      <c r="AI246" s="2" t="s">
        <v>65</v>
      </c>
      <c r="AJ246" s="2">
        <v>7</v>
      </c>
      <c r="AK246" s="2" t="s">
        <v>119</v>
      </c>
      <c r="AL246" s="3" t="s">
        <v>1135</v>
      </c>
      <c r="AM246" s="3" t="s">
        <v>1136</v>
      </c>
      <c r="AN246" s="3" t="s">
        <v>1137</v>
      </c>
    </row>
    <row r="247" spans="1:40" ht="15.9" customHeight="1">
      <c r="A247" s="2" t="s">
        <v>1138</v>
      </c>
      <c r="B247" s="2" t="s">
        <v>1106</v>
      </c>
      <c r="C247" s="2" t="s">
        <v>44</v>
      </c>
      <c r="D247" s="2" t="s">
        <v>101</v>
      </c>
      <c r="E247" s="2" t="s">
        <v>45</v>
      </c>
      <c r="F247" s="2" t="s">
        <v>169</v>
      </c>
      <c r="G247" s="2" t="s">
        <v>388</v>
      </c>
      <c r="H247" s="2" t="s">
        <v>260</v>
      </c>
      <c r="I247" s="2" t="s">
        <v>260</v>
      </c>
      <c r="J247" s="2" t="s">
        <v>72</v>
      </c>
      <c r="K247" s="2" t="s">
        <v>103</v>
      </c>
      <c r="L247" s="2" t="s">
        <v>85</v>
      </c>
      <c r="M247" s="2" t="s">
        <v>188</v>
      </c>
      <c r="N247" s="2" t="s">
        <v>150</v>
      </c>
      <c r="O247" s="2" t="s">
        <v>105</v>
      </c>
      <c r="P247" s="2" t="s">
        <v>106</v>
      </c>
      <c r="Q247" s="2" t="s">
        <v>88</v>
      </c>
      <c r="R247" s="2" t="s">
        <v>89</v>
      </c>
      <c r="S247" s="2" t="s">
        <v>85</v>
      </c>
      <c r="T247" s="2">
        <v>10</v>
      </c>
      <c r="U247" s="2" t="s">
        <v>56</v>
      </c>
      <c r="V247" s="2" t="s">
        <v>90</v>
      </c>
      <c r="W247" s="2" t="s">
        <v>108</v>
      </c>
      <c r="X247" s="2" t="s">
        <v>85</v>
      </c>
      <c r="Y247" s="2" t="s">
        <v>58</v>
      </c>
      <c r="Z247" s="2" t="s">
        <v>91</v>
      </c>
      <c r="AA247" s="2" t="s">
        <v>92</v>
      </c>
      <c r="AB247" s="2" t="s">
        <v>92</v>
      </c>
      <c r="AC247" s="2" t="s">
        <v>92</v>
      </c>
      <c r="AD247" s="2" t="s">
        <v>92</v>
      </c>
      <c r="AE247" s="2" t="s">
        <v>118</v>
      </c>
      <c r="AF247" s="2" t="s">
        <v>85</v>
      </c>
      <c r="AG247" s="2" t="s">
        <v>77</v>
      </c>
      <c r="AH247" s="2" t="s">
        <v>94</v>
      </c>
      <c r="AI247" s="2" t="s">
        <v>95</v>
      </c>
      <c r="AJ247" s="2">
        <v>10</v>
      </c>
      <c r="AK247" s="2" t="s">
        <v>142</v>
      </c>
      <c r="AL247" s="3" t="s">
        <v>1139</v>
      </c>
      <c r="AM247" s="3" t="s">
        <v>1140</v>
      </c>
      <c r="AN247" s="3" t="s">
        <v>1141</v>
      </c>
    </row>
    <row r="248" spans="1:40" ht="15.9" customHeight="1">
      <c r="A248" s="2" t="s">
        <v>1142</v>
      </c>
      <c r="B248" s="2" t="s">
        <v>1106</v>
      </c>
      <c r="C248" s="2" t="s">
        <v>193</v>
      </c>
      <c r="D248" s="2" t="s">
        <v>193</v>
      </c>
      <c r="E248" s="2" t="s">
        <v>220</v>
      </c>
      <c r="F248" s="2" t="s">
        <v>169</v>
      </c>
      <c r="G248" s="2" t="s">
        <v>385</v>
      </c>
      <c r="H248" s="2" t="s">
        <v>148</v>
      </c>
      <c r="I248" s="2" t="s">
        <v>149</v>
      </c>
      <c r="J248" s="2" t="s">
        <v>371</v>
      </c>
      <c r="K248" s="2" t="s">
        <v>371</v>
      </c>
      <c r="L248" s="2" t="s">
        <v>85</v>
      </c>
      <c r="M248" s="2" t="s">
        <v>73</v>
      </c>
      <c r="N248" s="2" t="s">
        <v>104</v>
      </c>
      <c r="O248" s="2" t="s">
        <v>52</v>
      </c>
      <c r="P248" s="2" t="s">
        <v>151</v>
      </c>
      <c r="Q248" s="2" t="s">
        <v>53</v>
      </c>
      <c r="R248" s="2" t="s">
        <v>89</v>
      </c>
      <c r="S248" s="2" t="s">
        <v>449</v>
      </c>
      <c r="T248" s="2">
        <v>8</v>
      </c>
      <c r="U248" s="2" t="s">
        <v>105</v>
      </c>
      <c r="V248" s="2" t="s">
        <v>163</v>
      </c>
      <c r="W248" s="2" t="s">
        <v>108</v>
      </c>
      <c r="X248" s="2" t="s">
        <v>55</v>
      </c>
      <c r="Y248" s="2" t="s">
        <v>58</v>
      </c>
      <c r="Z248" s="2" t="s">
        <v>59</v>
      </c>
      <c r="AA248" s="2" t="s">
        <v>62</v>
      </c>
      <c r="AB248" s="2" t="s">
        <v>61</v>
      </c>
      <c r="AC248" s="2" t="s">
        <v>61</v>
      </c>
      <c r="AD248" s="2" t="s">
        <v>62</v>
      </c>
      <c r="AE248" s="2" t="s">
        <v>118</v>
      </c>
      <c r="AF248" s="2" t="s">
        <v>85</v>
      </c>
      <c r="AG248" s="2" t="s">
        <v>93</v>
      </c>
      <c r="AH248" s="2" t="s">
        <v>94</v>
      </c>
      <c r="AI248" s="2" t="s">
        <v>128</v>
      </c>
      <c r="AJ248" s="2">
        <v>5</v>
      </c>
      <c r="AK248" s="2" t="s">
        <v>152</v>
      </c>
      <c r="AL248" s="3" t="s">
        <v>1143</v>
      </c>
      <c r="AM248" s="3" t="s">
        <v>1144</v>
      </c>
      <c r="AN248" s="3" t="s">
        <v>1145</v>
      </c>
    </row>
    <row r="249" spans="1:40" ht="15.9" customHeight="1">
      <c r="A249" s="2" t="s">
        <v>1146</v>
      </c>
      <c r="B249" s="2" t="s">
        <v>1106</v>
      </c>
      <c r="C249" s="2" t="s">
        <v>141</v>
      </c>
      <c r="D249" s="2" t="s">
        <v>141</v>
      </c>
      <c r="E249" s="2" t="s">
        <v>45</v>
      </c>
      <c r="F249" s="2" t="s">
        <v>46</v>
      </c>
      <c r="G249" s="2" t="s">
        <v>83</v>
      </c>
      <c r="H249" s="2" t="s">
        <v>84</v>
      </c>
      <c r="I249" s="2" t="s">
        <v>103</v>
      </c>
      <c r="J249" s="2" t="s">
        <v>48</v>
      </c>
      <c r="K249" s="2" t="s">
        <v>103</v>
      </c>
      <c r="L249" s="2" t="s">
        <v>85</v>
      </c>
      <c r="M249" s="2" t="s">
        <v>86</v>
      </c>
      <c r="N249" s="2" t="s">
        <v>115</v>
      </c>
      <c r="O249" s="2" t="s">
        <v>87</v>
      </c>
      <c r="P249" s="2" t="s">
        <v>116</v>
      </c>
      <c r="Q249" s="2" t="s">
        <v>88</v>
      </c>
      <c r="R249" s="2" t="s">
        <v>89</v>
      </c>
      <c r="S249" s="2" t="s">
        <v>162</v>
      </c>
      <c r="T249" s="2">
        <v>9</v>
      </c>
      <c r="U249" s="2" t="s">
        <v>87</v>
      </c>
      <c r="V249" s="2" t="s">
        <v>90</v>
      </c>
      <c r="W249" s="2" t="s">
        <v>170</v>
      </c>
      <c r="X249" s="2" t="s">
        <v>85</v>
      </c>
      <c r="Y249" s="2" t="s">
        <v>58</v>
      </c>
      <c r="Z249" s="2" t="s">
        <v>59</v>
      </c>
      <c r="AA249" s="2" t="s">
        <v>92</v>
      </c>
      <c r="AB249" s="2" t="s">
        <v>62</v>
      </c>
      <c r="AC249" s="2" t="s">
        <v>62</v>
      </c>
      <c r="AD249" s="2" t="s">
        <v>92</v>
      </c>
      <c r="AE249" s="2" t="s">
        <v>118</v>
      </c>
      <c r="AF249" s="2" t="s">
        <v>85</v>
      </c>
      <c r="AG249" s="2" t="s">
        <v>63</v>
      </c>
      <c r="AH249" s="2" t="s">
        <v>64</v>
      </c>
      <c r="AI249" s="2" t="s">
        <v>65</v>
      </c>
      <c r="AJ249" s="2">
        <v>7</v>
      </c>
      <c r="AK249" s="2" t="s">
        <v>119</v>
      </c>
      <c r="AL249" s="3" t="s">
        <v>1147</v>
      </c>
      <c r="AM249" s="3" t="s">
        <v>1147</v>
      </c>
      <c r="AN249" s="3" t="s">
        <v>1147</v>
      </c>
    </row>
    <row r="250" spans="1:40" ht="15.9" customHeight="1">
      <c r="A250" s="2" t="s">
        <v>1148</v>
      </c>
      <c r="B250" s="2" t="s">
        <v>1106</v>
      </c>
      <c r="C250" s="2" t="s">
        <v>141</v>
      </c>
      <c r="D250" s="2" t="s">
        <v>141</v>
      </c>
      <c r="E250" s="2" t="s">
        <v>45</v>
      </c>
      <c r="F250" s="2" t="s">
        <v>169</v>
      </c>
      <c r="G250" s="2" t="s">
        <v>335</v>
      </c>
      <c r="H250" s="2" t="s">
        <v>148</v>
      </c>
      <c r="I250" s="2" t="s">
        <v>103</v>
      </c>
      <c r="J250" s="2" t="s">
        <v>48</v>
      </c>
      <c r="K250" s="2" t="s">
        <v>371</v>
      </c>
      <c r="L250" s="2" t="s">
        <v>85</v>
      </c>
      <c r="M250" s="2" t="s">
        <v>73</v>
      </c>
      <c r="N250" s="2" t="s">
        <v>104</v>
      </c>
      <c r="O250" s="2" t="s">
        <v>56</v>
      </c>
      <c r="P250" s="2" t="s">
        <v>116</v>
      </c>
      <c r="Q250" s="2" t="s">
        <v>88</v>
      </c>
      <c r="R250" s="2" t="s">
        <v>89</v>
      </c>
      <c r="S250" s="2" t="s">
        <v>85</v>
      </c>
      <c r="T250" s="2">
        <v>10</v>
      </c>
      <c r="U250" s="2" t="s">
        <v>56</v>
      </c>
      <c r="V250" s="2" t="s">
        <v>90</v>
      </c>
      <c r="W250" s="2" t="s">
        <v>108</v>
      </c>
      <c r="X250" s="2" t="s">
        <v>85</v>
      </c>
      <c r="Y250" s="2" t="s">
        <v>76</v>
      </c>
      <c r="Z250" s="2" t="s">
        <v>228</v>
      </c>
      <c r="AA250" s="2" t="s">
        <v>92</v>
      </c>
      <c r="AB250" s="2" t="s">
        <v>92</v>
      </c>
      <c r="AC250" s="2" t="s">
        <v>92</v>
      </c>
      <c r="AD250" s="2" t="s">
        <v>92</v>
      </c>
      <c r="AE250" s="2" t="s">
        <v>118</v>
      </c>
      <c r="AF250" s="2" t="s">
        <v>85</v>
      </c>
      <c r="AG250" s="2" t="s">
        <v>93</v>
      </c>
      <c r="AH250" s="2" t="s">
        <v>94</v>
      </c>
      <c r="AI250" s="2" t="s">
        <v>95</v>
      </c>
      <c r="AJ250" s="2">
        <v>10</v>
      </c>
      <c r="AK250" s="2" t="s">
        <v>142</v>
      </c>
      <c r="AL250" s="3" t="s">
        <v>1149</v>
      </c>
      <c r="AM250" s="3" t="s">
        <v>1150</v>
      </c>
      <c r="AN250" s="3" t="s">
        <v>1151</v>
      </c>
    </row>
    <row r="251" spans="1:40" ht="15.9" customHeight="1">
      <c r="A251" s="2" t="s">
        <v>1152</v>
      </c>
      <c r="B251" s="2" t="s">
        <v>1106</v>
      </c>
      <c r="C251" s="2" t="s">
        <v>193</v>
      </c>
      <c r="D251" s="2" t="s">
        <v>141</v>
      </c>
      <c r="E251" s="2" t="s">
        <v>45</v>
      </c>
      <c r="F251" s="2" t="s">
        <v>169</v>
      </c>
      <c r="G251" s="2" t="s">
        <v>424</v>
      </c>
      <c r="H251" s="2" t="s">
        <v>48</v>
      </c>
      <c r="I251" s="2" t="s">
        <v>260</v>
      </c>
      <c r="J251" s="2" t="s">
        <v>48</v>
      </c>
      <c r="K251" s="2" t="s">
        <v>103</v>
      </c>
      <c r="L251" s="2" t="s">
        <v>85</v>
      </c>
      <c r="M251" s="2" t="s">
        <v>188</v>
      </c>
      <c r="N251" s="2" t="s">
        <v>125</v>
      </c>
      <c r="O251" s="2" t="s">
        <v>105</v>
      </c>
      <c r="P251" s="2" t="s">
        <v>106</v>
      </c>
      <c r="Q251" s="2" t="s">
        <v>74</v>
      </c>
      <c r="R251" s="2" t="s">
        <v>89</v>
      </c>
      <c r="S251" s="2" t="s">
        <v>85</v>
      </c>
      <c r="T251" s="2">
        <v>10</v>
      </c>
      <c r="U251" s="2" t="s">
        <v>56</v>
      </c>
      <c r="V251" s="2" t="s">
        <v>90</v>
      </c>
      <c r="W251" s="2" t="s">
        <v>117</v>
      </c>
      <c r="X251" s="2" t="s">
        <v>85</v>
      </c>
      <c r="Y251" s="2" t="s">
        <v>58</v>
      </c>
      <c r="Z251" s="2" t="s">
        <v>59</v>
      </c>
      <c r="AA251" s="2" t="s">
        <v>92</v>
      </c>
      <c r="AB251" s="2" t="s">
        <v>92</v>
      </c>
      <c r="AC251" s="2" t="s">
        <v>92</v>
      </c>
      <c r="AD251" s="2" t="s">
        <v>92</v>
      </c>
      <c r="AE251" s="2" t="s">
        <v>118</v>
      </c>
      <c r="AF251" s="2" t="s">
        <v>85</v>
      </c>
      <c r="AG251" s="2" t="s">
        <v>93</v>
      </c>
      <c r="AH251" s="2" t="s">
        <v>94</v>
      </c>
      <c r="AI251" s="2" t="s">
        <v>95</v>
      </c>
      <c r="AJ251" s="2">
        <v>10</v>
      </c>
      <c r="AK251" s="2" t="s">
        <v>142</v>
      </c>
      <c r="AL251" s="3" t="s">
        <v>1153</v>
      </c>
      <c r="AM251" s="3" t="s">
        <v>1153</v>
      </c>
      <c r="AN251" s="3" t="s">
        <v>1154</v>
      </c>
    </row>
    <row r="252" spans="1:40" ht="15.9" customHeight="1">
      <c r="A252" s="2" t="s">
        <v>1155</v>
      </c>
      <c r="B252" s="2" t="s">
        <v>1106</v>
      </c>
      <c r="C252" s="2" t="s">
        <v>193</v>
      </c>
      <c r="D252" s="2" t="s">
        <v>193</v>
      </c>
      <c r="E252" s="2" t="s">
        <v>220</v>
      </c>
      <c r="F252" s="2" t="s">
        <v>169</v>
      </c>
      <c r="G252" s="2" t="s">
        <v>335</v>
      </c>
      <c r="H252" s="2" t="s">
        <v>49</v>
      </c>
      <c r="I252" s="2" t="s">
        <v>103</v>
      </c>
      <c r="J252" s="2" t="s">
        <v>48</v>
      </c>
      <c r="K252" s="2" t="s">
        <v>103</v>
      </c>
      <c r="L252" s="2" t="s">
        <v>85</v>
      </c>
      <c r="M252" s="2" t="s">
        <v>86</v>
      </c>
      <c r="N252" s="2" t="s">
        <v>104</v>
      </c>
      <c r="O252" s="2" t="s">
        <v>56</v>
      </c>
      <c r="P252" s="2" t="s">
        <v>116</v>
      </c>
      <c r="Q252" s="2" t="s">
        <v>88</v>
      </c>
      <c r="R252" s="2" t="s">
        <v>89</v>
      </c>
      <c r="S252" s="2" t="s">
        <v>85</v>
      </c>
      <c r="T252" s="2">
        <v>9</v>
      </c>
      <c r="U252" s="2" t="s">
        <v>52</v>
      </c>
      <c r="V252" s="2" t="s">
        <v>90</v>
      </c>
      <c r="W252" s="2" t="s">
        <v>108</v>
      </c>
      <c r="X252" s="2" t="s">
        <v>55</v>
      </c>
      <c r="Y252" s="2" t="s">
        <v>58</v>
      </c>
      <c r="Z252" s="2" t="s">
        <v>59</v>
      </c>
      <c r="AA252" s="2" t="s">
        <v>62</v>
      </c>
      <c r="AB252" s="2" t="s">
        <v>62</v>
      </c>
      <c r="AC252" s="2" t="s">
        <v>61</v>
      </c>
      <c r="AD252" s="2" t="s">
        <v>92</v>
      </c>
      <c r="AE252" s="2" t="s">
        <v>111</v>
      </c>
      <c r="AF252" s="2" t="s">
        <v>55</v>
      </c>
      <c r="AG252" s="2" t="s">
        <v>77</v>
      </c>
      <c r="AH252" s="2" t="s">
        <v>64</v>
      </c>
      <c r="AI252" s="2" t="s">
        <v>65</v>
      </c>
      <c r="AJ252" s="2">
        <v>7</v>
      </c>
      <c r="AK252" s="2" t="s">
        <v>152</v>
      </c>
      <c r="AL252" s="3" t="s">
        <v>712</v>
      </c>
      <c r="AM252" s="3" t="s">
        <v>1156</v>
      </c>
      <c r="AN252" s="3" t="s">
        <v>712</v>
      </c>
    </row>
    <row r="253" spans="1:40" ht="15.9" customHeight="1">
      <c r="A253" s="2" t="s">
        <v>1157</v>
      </c>
      <c r="B253" s="2" t="s">
        <v>1106</v>
      </c>
      <c r="C253" s="2" t="s">
        <v>193</v>
      </c>
      <c r="D253" s="2" t="s">
        <v>193</v>
      </c>
      <c r="E253" s="2" t="s">
        <v>45</v>
      </c>
      <c r="F253" s="2" t="s">
        <v>169</v>
      </c>
      <c r="G253" s="2" t="s">
        <v>83</v>
      </c>
      <c r="H253" s="2" t="s">
        <v>260</v>
      </c>
      <c r="I253" s="2" t="s">
        <v>103</v>
      </c>
      <c r="J253" s="2" t="s">
        <v>72</v>
      </c>
      <c r="K253" s="2" t="s">
        <v>103</v>
      </c>
      <c r="L253" s="2" t="s">
        <v>85</v>
      </c>
      <c r="M253" s="2" t="s">
        <v>183</v>
      </c>
      <c r="N253" s="2" t="s">
        <v>150</v>
      </c>
      <c r="O253" s="2" t="s">
        <v>56</v>
      </c>
      <c r="P253" s="2" t="s">
        <v>116</v>
      </c>
      <c r="Q253" s="2" t="s">
        <v>88</v>
      </c>
      <c r="R253" s="2" t="s">
        <v>89</v>
      </c>
      <c r="S253" s="2" t="s">
        <v>85</v>
      </c>
      <c r="T253" s="2">
        <v>10</v>
      </c>
      <c r="U253" s="2" t="s">
        <v>56</v>
      </c>
      <c r="V253" s="2" t="s">
        <v>90</v>
      </c>
      <c r="W253" s="2" t="s">
        <v>117</v>
      </c>
      <c r="X253" s="2" t="s">
        <v>85</v>
      </c>
      <c r="Y253" s="2" t="s">
        <v>58</v>
      </c>
      <c r="Z253" s="2" t="s">
        <v>91</v>
      </c>
      <c r="AA253" s="2" t="s">
        <v>92</v>
      </c>
      <c r="AB253" s="2" t="s">
        <v>92</v>
      </c>
      <c r="AC253" s="2" t="s">
        <v>92</v>
      </c>
      <c r="AD253" s="2" t="s">
        <v>92</v>
      </c>
      <c r="AE253" s="2" t="s">
        <v>118</v>
      </c>
      <c r="AF253" s="2" t="s">
        <v>85</v>
      </c>
      <c r="AG253" s="2" t="s">
        <v>93</v>
      </c>
      <c r="AH253" s="2" t="s">
        <v>94</v>
      </c>
      <c r="AI253" s="2" t="s">
        <v>95</v>
      </c>
      <c r="AJ253" s="2">
        <v>9</v>
      </c>
      <c r="AK253" s="2" t="s">
        <v>142</v>
      </c>
      <c r="AL253" s="3" t="s">
        <v>1158</v>
      </c>
      <c r="AM253" s="3" t="s">
        <v>1159</v>
      </c>
      <c r="AN253" s="3" t="s">
        <v>1160</v>
      </c>
    </row>
    <row r="254" spans="1:40" ht="15.9" customHeight="1">
      <c r="A254" s="2" t="s">
        <v>1161</v>
      </c>
      <c r="B254" s="2" t="s">
        <v>1106</v>
      </c>
      <c r="C254" s="2" t="s">
        <v>193</v>
      </c>
      <c r="D254" s="2" t="s">
        <v>193</v>
      </c>
      <c r="E254" s="2" t="s">
        <v>45</v>
      </c>
      <c r="F254" s="2" t="s">
        <v>46</v>
      </c>
      <c r="G254" s="2" t="s">
        <v>419</v>
      </c>
      <c r="H254" s="2" t="s">
        <v>84</v>
      </c>
      <c r="I254" s="2" t="s">
        <v>103</v>
      </c>
      <c r="J254" s="2" t="s">
        <v>48</v>
      </c>
      <c r="K254" s="2" t="s">
        <v>103</v>
      </c>
      <c r="L254" s="2" t="s">
        <v>85</v>
      </c>
      <c r="M254" s="2" t="s">
        <v>86</v>
      </c>
      <c r="N254" s="2" t="s">
        <v>115</v>
      </c>
      <c r="O254" s="2" t="s">
        <v>56</v>
      </c>
      <c r="P254" s="2" t="s">
        <v>116</v>
      </c>
      <c r="Q254" s="2" t="s">
        <v>88</v>
      </c>
      <c r="R254" s="2" t="s">
        <v>89</v>
      </c>
      <c r="S254" s="2" t="s">
        <v>85</v>
      </c>
      <c r="T254" s="2">
        <v>9</v>
      </c>
      <c r="U254" s="2" t="s">
        <v>56</v>
      </c>
      <c r="V254" s="2" t="s">
        <v>90</v>
      </c>
      <c r="W254" s="2" t="s">
        <v>108</v>
      </c>
      <c r="X254" s="2" t="s">
        <v>55</v>
      </c>
      <c r="Y254" s="2" t="s">
        <v>58</v>
      </c>
      <c r="Z254" s="2" t="s">
        <v>59</v>
      </c>
      <c r="AA254" s="2" t="s">
        <v>62</v>
      </c>
      <c r="AB254" s="2" t="s">
        <v>62</v>
      </c>
      <c r="AC254" s="2" t="s">
        <v>62</v>
      </c>
      <c r="AD254" s="2" t="s">
        <v>62</v>
      </c>
      <c r="AE254" s="2" t="s">
        <v>135</v>
      </c>
      <c r="AF254" s="2" t="s">
        <v>55</v>
      </c>
      <c r="AG254" s="2" t="s">
        <v>77</v>
      </c>
      <c r="AH254" s="2" t="s">
        <v>94</v>
      </c>
      <c r="AI254" s="2" t="s">
        <v>65</v>
      </c>
      <c r="AJ254" s="2">
        <v>8</v>
      </c>
      <c r="AK254" s="2" t="s">
        <v>136</v>
      </c>
      <c r="AL254" s="3" t="s">
        <v>1162</v>
      </c>
      <c r="AM254" s="3" t="s">
        <v>1163</v>
      </c>
      <c r="AN254" s="3" t="s">
        <v>1164</v>
      </c>
    </row>
    <row r="255" spans="1:40" ht="15.9" customHeight="1">
      <c r="A255" s="2" t="s">
        <v>1165</v>
      </c>
      <c r="B255" s="2" t="s">
        <v>1106</v>
      </c>
      <c r="C255" s="2" t="s">
        <v>141</v>
      </c>
      <c r="D255" s="2" t="s">
        <v>141</v>
      </c>
      <c r="E255" s="2" t="s">
        <v>220</v>
      </c>
      <c r="F255" s="2" t="s">
        <v>169</v>
      </c>
      <c r="G255" s="2" t="s">
        <v>462</v>
      </c>
      <c r="H255" s="2" t="s">
        <v>49</v>
      </c>
      <c r="I255" s="2" t="s">
        <v>149</v>
      </c>
      <c r="J255" s="2" t="s">
        <v>371</v>
      </c>
      <c r="K255" s="2" t="s">
        <v>103</v>
      </c>
      <c r="L255" s="2" t="s">
        <v>85</v>
      </c>
      <c r="M255" s="2" t="s">
        <v>134</v>
      </c>
      <c r="N255" s="2" t="s">
        <v>125</v>
      </c>
      <c r="O255" s="2" t="s">
        <v>52</v>
      </c>
      <c r="P255" s="2" t="s">
        <v>106</v>
      </c>
      <c r="Q255" s="2" t="s">
        <v>88</v>
      </c>
      <c r="R255" s="2" t="s">
        <v>89</v>
      </c>
      <c r="S255" s="2" t="s">
        <v>85</v>
      </c>
      <c r="T255" s="2">
        <v>8</v>
      </c>
      <c r="U255" s="2" t="s">
        <v>105</v>
      </c>
      <c r="V255" s="2" t="s">
        <v>90</v>
      </c>
      <c r="W255" s="2" t="s">
        <v>108</v>
      </c>
      <c r="X255" s="2" t="s">
        <v>55</v>
      </c>
      <c r="Y255" s="2" t="s">
        <v>58</v>
      </c>
      <c r="Z255" s="2" t="s">
        <v>59</v>
      </c>
      <c r="AA255" s="2" t="s">
        <v>92</v>
      </c>
      <c r="AB255" s="2" t="s">
        <v>92</v>
      </c>
      <c r="AC255" s="2" t="s">
        <v>92</v>
      </c>
      <c r="AD255" s="2" t="s">
        <v>92</v>
      </c>
      <c r="AE255" s="2" t="s">
        <v>118</v>
      </c>
      <c r="AF255" s="2" t="s">
        <v>55</v>
      </c>
      <c r="AG255" s="2" t="s">
        <v>93</v>
      </c>
      <c r="AH255" s="2" t="s">
        <v>78</v>
      </c>
      <c r="AI255" s="2" t="s">
        <v>65</v>
      </c>
      <c r="AJ255" s="2">
        <v>7</v>
      </c>
      <c r="AK255" s="2" t="s">
        <v>136</v>
      </c>
      <c r="AL255" s="3" t="s">
        <v>1166</v>
      </c>
      <c r="AM255" s="3" t="s">
        <v>1167</v>
      </c>
      <c r="AN255" s="3" t="s">
        <v>1168</v>
      </c>
    </row>
    <row r="256" spans="1:40" ht="15.9" customHeight="1">
      <c r="A256" s="2" t="s">
        <v>1169</v>
      </c>
      <c r="B256" s="2" t="s">
        <v>1106</v>
      </c>
      <c r="C256" s="2" t="s">
        <v>193</v>
      </c>
      <c r="D256" s="2" t="s">
        <v>193</v>
      </c>
      <c r="E256" s="2" t="s">
        <v>45</v>
      </c>
      <c r="F256" s="2" t="s">
        <v>46</v>
      </c>
      <c r="G256" s="2" t="s">
        <v>83</v>
      </c>
      <c r="H256" s="2" t="s">
        <v>148</v>
      </c>
      <c r="I256" s="2" t="s">
        <v>260</v>
      </c>
      <c r="J256" s="2" t="s">
        <v>148</v>
      </c>
      <c r="K256" s="2" t="s">
        <v>103</v>
      </c>
      <c r="L256" s="2" t="s">
        <v>85</v>
      </c>
      <c r="M256" s="2" t="s">
        <v>86</v>
      </c>
      <c r="N256" s="2" t="s">
        <v>125</v>
      </c>
      <c r="O256" s="2" t="s">
        <v>105</v>
      </c>
      <c r="P256" s="2" t="s">
        <v>151</v>
      </c>
      <c r="Q256" s="2" t="s">
        <v>88</v>
      </c>
      <c r="R256" s="2" t="s">
        <v>89</v>
      </c>
      <c r="S256" s="2" t="s">
        <v>85</v>
      </c>
      <c r="T256" s="2">
        <v>8</v>
      </c>
      <c r="U256" s="2" t="s">
        <v>56</v>
      </c>
      <c r="V256" s="2" t="s">
        <v>90</v>
      </c>
      <c r="W256" s="2" t="s">
        <v>108</v>
      </c>
      <c r="X256" s="2" t="s">
        <v>55</v>
      </c>
      <c r="Y256" s="2" t="s">
        <v>58</v>
      </c>
      <c r="Z256" s="2" t="s">
        <v>59</v>
      </c>
      <c r="AA256" s="2" t="s">
        <v>62</v>
      </c>
      <c r="AB256" s="2" t="s">
        <v>62</v>
      </c>
      <c r="AC256" s="2" t="s">
        <v>62</v>
      </c>
      <c r="AD256" s="2" t="s">
        <v>61</v>
      </c>
      <c r="AE256" s="2" t="s">
        <v>118</v>
      </c>
      <c r="AF256" s="2" t="s">
        <v>55</v>
      </c>
      <c r="AG256" s="2" t="s">
        <v>77</v>
      </c>
      <c r="AH256" s="2" t="s">
        <v>64</v>
      </c>
      <c r="AI256" s="2" t="s">
        <v>65</v>
      </c>
      <c r="AJ256" s="2">
        <v>8</v>
      </c>
      <c r="AK256" s="2" t="s">
        <v>119</v>
      </c>
      <c r="AL256" s="3" t="s">
        <v>1170</v>
      </c>
      <c r="AM256" s="3" t="s">
        <v>1171</v>
      </c>
      <c r="AN256" s="3" t="s">
        <v>1172</v>
      </c>
    </row>
    <row r="257" spans="1:40" ht="15.9" customHeight="1">
      <c r="A257" s="2" t="s">
        <v>1173</v>
      </c>
      <c r="B257" s="2" t="s">
        <v>1106</v>
      </c>
      <c r="C257" s="2" t="s">
        <v>348</v>
      </c>
      <c r="D257" s="2" t="s">
        <v>193</v>
      </c>
      <c r="E257" s="2" t="s">
        <v>220</v>
      </c>
      <c r="F257" s="2" t="s">
        <v>46</v>
      </c>
      <c r="G257" s="2" t="s">
        <v>906</v>
      </c>
      <c r="H257" s="2" t="s">
        <v>78</v>
      </c>
      <c r="I257" s="2" t="s">
        <v>260</v>
      </c>
      <c r="J257" s="2" t="s">
        <v>48</v>
      </c>
      <c r="K257" s="2" t="s">
        <v>103</v>
      </c>
      <c r="L257" s="2" t="s">
        <v>85</v>
      </c>
      <c r="M257" s="2" t="s">
        <v>188</v>
      </c>
      <c r="N257" s="2" t="s">
        <v>104</v>
      </c>
      <c r="O257" s="2" t="s">
        <v>56</v>
      </c>
      <c r="P257" s="2" t="s">
        <v>116</v>
      </c>
      <c r="Q257" s="2" t="s">
        <v>88</v>
      </c>
      <c r="R257" s="2" t="s">
        <v>54</v>
      </c>
      <c r="S257" s="2" t="s">
        <v>85</v>
      </c>
      <c r="T257" s="2">
        <v>10</v>
      </c>
      <c r="U257" s="2" t="s">
        <v>56</v>
      </c>
      <c r="V257" s="2" t="s">
        <v>163</v>
      </c>
      <c r="W257" s="2" t="s">
        <v>108</v>
      </c>
      <c r="X257" s="2" t="s">
        <v>85</v>
      </c>
      <c r="Y257" s="2" t="s">
        <v>58</v>
      </c>
      <c r="Z257" s="2" t="s">
        <v>59</v>
      </c>
      <c r="AA257" s="2" t="s">
        <v>92</v>
      </c>
      <c r="AB257" s="2" t="s">
        <v>92</v>
      </c>
      <c r="AC257" s="2" t="s">
        <v>92</v>
      </c>
      <c r="AD257" s="2" t="s">
        <v>92</v>
      </c>
      <c r="AE257" s="2" t="s">
        <v>118</v>
      </c>
      <c r="AF257" s="2" t="s">
        <v>85</v>
      </c>
      <c r="AG257" s="2" t="s">
        <v>93</v>
      </c>
      <c r="AH257" s="2" t="s">
        <v>94</v>
      </c>
      <c r="AI257" s="2" t="s">
        <v>211</v>
      </c>
      <c r="AJ257" s="2">
        <v>6</v>
      </c>
      <c r="AK257" s="2" t="s">
        <v>142</v>
      </c>
      <c r="AL257" s="3" t="s">
        <v>1174</v>
      </c>
      <c r="AM257" s="3" t="s">
        <v>1175</v>
      </c>
      <c r="AN257" s="3" t="s">
        <v>1176</v>
      </c>
    </row>
    <row r="258" spans="1:40" ht="15.9" customHeight="1">
      <c r="A258" s="2" t="s">
        <v>1177</v>
      </c>
      <c r="B258" s="2" t="s">
        <v>1106</v>
      </c>
      <c r="C258" s="2" t="s">
        <v>193</v>
      </c>
      <c r="D258" s="2" t="s">
        <v>141</v>
      </c>
      <c r="E258" s="2" t="s">
        <v>45</v>
      </c>
      <c r="F258" s="2" t="s">
        <v>169</v>
      </c>
      <c r="G258" s="2" t="s">
        <v>83</v>
      </c>
      <c r="H258" s="2" t="s">
        <v>260</v>
      </c>
      <c r="I258" s="2" t="s">
        <v>103</v>
      </c>
      <c r="J258" s="2" t="s">
        <v>371</v>
      </c>
      <c r="K258" s="2" t="s">
        <v>103</v>
      </c>
      <c r="L258" s="2" t="s">
        <v>85</v>
      </c>
      <c r="M258" s="2" t="s">
        <v>86</v>
      </c>
      <c r="N258" s="2" t="s">
        <v>104</v>
      </c>
      <c r="O258" s="2" t="s">
        <v>56</v>
      </c>
      <c r="P258" s="2" t="s">
        <v>116</v>
      </c>
      <c r="Q258" s="2" t="s">
        <v>88</v>
      </c>
      <c r="R258" s="2" t="s">
        <v>89</v>
      </c>
      <c r="S258" s="2" t="s">
        <v>85</v>
      </c>
      <c r="T258" s="2">
        <v>10</v>
      </c>
      <c r="U258" s="2" t="s">
        <v>105</v>
      </c>
      <c r="V258" s="2" t="s">
        <v>90</v>
      </c>
      <c r="W258" s="2" t="s">
        <v>117</v>
      </c>
      <c r="X258" s="2" t="s">
        <v>55</v>
      </c>
      <c r="Y258" s="2" t="s">
        <v>58</v>
      </c>
      <c r="Z258" s="2" t="s">
        <v>59</v>
      </c>
      <c r="AA258" s="2" t="s">
        <v>62</v>
      </c>
      <c r="AB258" s="2" t="s">
        <v>62</v>
      </c>
      <c r="AC258" s="2" t="s">
        <v>62</v>
      </c>
      <c r="AD258" s="2" t="s">
        <v>62</v>
      </c>
      <c r="AE258" s="2" t="s">
        <v>118</v>
      </c>
      <c r="AF258" s="2" t="s">
        <v>55</v>
      </c>
      <c r="AG258" s="2" t="s">
        <v>77</v>
      </c>
      <c r="AH258" s="2" t="s">
        <v>64</v>
      </c>
      <c r="AI258" s="2" t="s">
        <v>95</v>
      </c>
      <c r="AJ258" s="2">
        <v>10</v>
      </c>
      <c r="AK258" s="2" t="s">
        <v>142</v>
      </c>
      <c r="AL258" s="3" t="s">
        <v>1178</v>
      </c>
      <c r="AM258" s="3" t="s">
        <v>1179</v>
      </c>
      <c r="AN258" s="3" t="s">
        <v>1180</v>
      </c>
    </row>
    <row r="259" spans="1:40" ht="15.9" customHeight="1">
      <c r="A259" s="2" t="s">
        <v>1181</v>
      </c>
      <c r="B259" s="2" t="s">
        <v>1106</v>
      </c>
      <c r="C259" s="2" t="s">
        <v>348</v>
      </c>
      <c r="D259" s="2" t="s">
        <v>348</v>
      </c>
      <c r="E259" s="2" t="s">
        <v>45</v>
      </c>
      <c r="F259" s="2" t="s">
        <v>169</v>
      </c>
      <c r="G259" s="2" t="s">
        <v>462</v>
      </c>
      <c r="H259" s="2" t="s">
        <v>148</v>
      </c>
      <c r="I259" s="2" t="s">
        <v>103</v>
      </c>
      <c r="J259" s="2" t="s">
        <v>49</v>
      </c>
      <c r="K259" s="2" t="s">
        <v>103</v>
      </c>
      <c r="L259" s="2" t="s">
        <v>85</v>
      </c>
      <c r="M259" s="2" t="s">
        <v>183</v>
      </c>
      <c r="N259" s="2" t="s">
        <v>125</v>
      </c>
      <c r="O259" s="2" t="s">
        <v>56</v>
      </c>
      <c r="P259" s="2" t="s">
        <v>116</v>
      </c>
      <c r="Q259" s="2" t="s">
        <v>88</v>
      </c>
      <c r="R259" s="2" t="s">
        <v>89</v>
      </c>
      <c r="S259" s="2" t="s">
        <v>85</v>
      </c>
      <c r="T259" s="2">
        <v>10</v>
      </c>
      <c r="U259" s="2" t="s">
        <v>56</v>
      </c>
      <c r="V259" s="2" t="s">
        <v>90</v>
      </c>
      <c r="W259" s="2" t="s">
        <v>117</v>
      </c>
      <c r="X259" s="2" t="s">
        <v>85</v>
      </c>
      <c r="Y259" s="2" t="s">
        <v>58</v>
      </c>
      <c r="Z259" s="2" t="s">
        <v>91</v>
      </c>
      <c r="AA259" s="2" t="s">
        <v>92</v>
      </c>
      <c r="AB259" s="2" t="s">
        <v>92</v>
      </c>
      <c r="AC259" s="2" t="s">
        <v>92</v>
      </c>
      <c r="AD259" s="2" t="s">
        <v>92</v>
      </c>
      <c r="AE259" s="2" t="s">
        <v>118</v>
      </c>
      <c r="AF259" s="2" t="s">
        <v>85</v>
      </c>
      <c r="AG259" s="2" t="s">
        <v>93</v>
      </c>
      <c r="AH259" s="2" t="s">
        <v>94</v>
      </c>
      <c r="AI259" s="2" t="s">
        <v>95</v>
      </c>
      <c r="AJ259" s="2">
        <v>10</v>
      </c>
      <c r="AK259" s="2" t="s">
        <v>142</v>
      </c>
      <c r="AL259" s="3" t="s">
        <v>1182</v>
      </c>
      <c r="AM259" s="3" t="s">
        <v>1183</v>
      </c>
      <c r="AN259" s="3" t="s">
        <v>1184</v>
      </c>
    </row>
    <row r="260" spans="1:40" ht="15.9" customHeight="1">
      <c r="A260" s="2" t="s">
        <v>1185</v>
      </c>
      <c r="B260" s="2" t="s">
        <v>1106</v>
      </c>
      <c r="C260" s="2" t="s">
        <v>141</v>
      </c>
      <c r="D260" s="2" t="s">
        <v>141</v>
      </c>
      <c r="E260" s="2" t="s">
        <v>45</v>
      </c>
      <c r="F260" s="2" t="s">
        <v>46</v>
      </c>
      <c r="G260" s="2" t="s">
        <v>221</v>
      </c>
      <c r="H260" s="2" t="s">
        <v>84</v>
      </c>
      <c r="I260" s="2" t="s">
        <v>103</v>
      </c>
      <c r="J260" s="2" t="s">
        <v>48</v>
      </c>
      <c r="K260" s="2" t="s">
        <v>222</v>
      </c>
      <c r="L260" s="2" t="s">
        <v>55</v>
      </c>
      <c r="M260" s="2" t="s">
        <v>188</v>
      </c>
      <c r="N260" s="2" t="s">
        <v>125</v>
      </c>
      <c r="O260" s="2" t="s">
        <v>52</v>
      </c>
      <c r="P260" s="2" t="s">
        <v>116</v>
      </c>
      <c r="Q260" s="2" t="s">
        <v>74</v>
      </c>
      <c r="R260" s="2" t="s">
        <v>54</v>
      </c>
      <c r="S260" s="2" t="s">
        <v>449</v>
      </c>
      <c r="T260" s="2">
        <v>6</v>
      </c>
      <c r="U260" s="2" t="s">
        <v>56</v>
      </c>
      <c r="V260" s="2" t="s">
        <v>57</v>
      </c>
      <c r="W260" s="2" t="s">
        <v>117</v>
      </c>
      <c r="X260" s="2" t="s">
        <v>55</v>
      </c>
      <c r="Y260" s="2" t="s">
        <v>110</v>
      </c>
      <c r="Z260" s="2" t="s">
        <v>59</v>
      </c>
      <c r="AA260" s="2" t="s">
        <v>62</v>
      </c>
      <c r="AB260" s="2" t="s">
        <v>61</v>
      </c>
      <c r="AC260" s="2" t="s">
        <v>92</v>
      </c>
      <c r="AD260" s="2" t="s">
        <v>62</v>
      </c>
      <c r="AE260" s="2" t="s">
        <v>118</v>
      </c>
      <c r="AF260" s="2" t="s">
        <v>85</v>
      </c>
      <c r="AG260" s="2" t="s">
        <v>372</v>
      </c>
      <c r="AH260" s="2" t="s">
        <v>78</v>
      </c>
      <c r="AI260" s="2" t="s">
        <v>211</v>
      </c>
      <c r="AJ260" s="2">
        <v>9</v>
      </c>
      <c r="AK260" s="2" t="s">
        <v>119</v>
      </c>
      <c r="AL260" s="3" t="s">
        <v>1186</v>
      </c>
      <c r="AM260" s="3" t="s">
        <v>1187</v>
      </c>
      <c r="AN260" s="3" t="s">
        <v>1188</v>
      </c>
    </row>
    <row r="261" spans="1:40" ht="15.9" customHeight="1">
      <c r="A261" s="2" t="s">
        <v>1189</v>
      </c>
      <c r="B261" s="2" t="s">
        <v>1106</v>
      </c>
      <c r="C261" s="2" t="s">
        <v>101</v>
      </c>
      <c r="D261" s="2" t="s">
        <v>101</v>
      </c>
      <c r="E261" s="2" t="s">
        <v>45</v>
      </c>
      <c r="F261" s="2" t="s">
        <v>46</v>
      </c>
      <c r="G261" s="2" t="s">
        <v>406</v>
      </c>
      <c r="H261" s="2" t="s">
        <v>260</v>
      </c>
      <c r="I261" s="2" t="s">
        <v>103</v>
      </c>
      <c r="J261" s="2" t="s">
        <v>72</v>
      </c>
      <c r="K261" s="2" t="s">
        <v>194</v>
      </c>
      <c r="L261" s="2" t="s">
        <v>85</v>
      </c>
      <c r="M261" s="2" t="s">
        <v>51</v>
      </c>
      <c r="N261" s="2" t="s">
        <v>148</v>
      </c>
      <c r="O261" s="2" t="s">
        <v>52</v>
      </c>
      <c r="P261" s="2" t="s">
        <v>106</v>
      </c>
      <c r="Q261" s="2" t="s">
        <v>107</v>
      </c>
      <c r="R261" s="2" t="s">
        <v>54</v>
      </c>
      <c r="S261" s="2" t="s">
        <v>162</v>
      </c>
      <c r="T261" s="2">
        <v>1</v>
      </c>
      <c r="U261" s="2" t="s">
        <v>56</v>
      </c>
      <c r="V261" s="2" t="s">
        <v>90</v>
      </c>
      <c r="W261" s="2" t="s">
        <v>108</v>
      </c>
      <c r="X261" s="2" t="s">
        <v>261</v>
      </c>
      <c r="Y261" s="2" t="s">
        <v>58</v>
      </c>
      <c r="Z261" s="2" t="s">
        <v>59</v>
      </c>
      <c r="AA261" s="2" t="s">
        <v>62</v>
      </c>
      <c r="AB261" s="2" t="s">
        <v>61</v>
      </c>
      <c r="AC261" s="2" t="s">
        <v>62</v>
      </c>
      <c r="AD261" s="2" t="s">
        <v>61</v>
      </c>
      <c r="AE261" s="2" t="s">
        <v>135</v>
      </c>
      <c r="AF261" s="2" t="s">
        <v>55</v>
      </c>
      <c r="AG261" s="2" t="s">
        <v>63</v>
      </c>
      <c r="AH261" s="2" t="s">
        <v>64</v>
      </c>
      <c r="AI261" s="2" t="s">
        <v>65</v>
      </c>
      <c r="AJ261" s="2">
        <v>3</v>
      </c>
      <c r="AK261" s="2" t="s">
        <v>136</v>
      </c>
      <c r="AL261" s="3" t="s">
        <v>1190</v>
      </c>
      <c r="AM261" s="3" t="s">
        <v>766</v>
      </c>
      <c r="AN261" s="3" t="s">
        <v>1191</v>
      </c>
    </row>
    <row r="262" spans="1:40" ht="15.9" customHeight="1">
      <c r="A262" s="2" t="s">
        <v>1192</v>
      </c>
      <c r="B262" s="2" t="s">
        <v>1106</v>
      </c>
      <c r="C262" s="2" t="s">
        <v>141</v>
      </c>
      <c r="D262" s="2" t="s">
        <v>141</v>
      </c>
      <c r="E262" s="2" t="s">
        <v>45</v>
      </c>
      <c r="F262" s="2" t="s">
        <v>46</v>
      </c>
      <c r="G262" s="2" t="s">
        <v>518</v>
      </c>
      <c r="H262" s="2" t="s">
        <v>48</v>
      </c>
      <c r="I262" s="2" t="s">
        <v>260</v>
      </c>
      <c r="J262" s="2" t="s">
        <v>72</v>
      </c>
      <c r="K262" s="2" t="s">
        <v>103</v>
      </c>
      <c r="L262" s="2" t="s">
        <v>85</v>
      </c>
      <c r="M262" s="2" t="s">
        <v>51</v>
      </c>
      <c r="N262" s="2" t="s">
        <v>150</v>
      </c>
      <c r="O262" s="2" t="s">
        <v>201</v>
      </c>
      <c r="P262" s="2" t="s">
        <v>116</v>
      </c>
      <c r="Q262" s="2" t="s">
        <v>88</v>
      </c>
      <c r="R262" s="2" t="s">
        <v>89</v>
      </c>
      <c r="S262" s="2" t="s">
        <v>85</v>
      </c>
      <c r="T262" s="2">
        <v>9</v>
      </c>
      <c r="U262" s="2" t="s">
        <v>105</v>
      </c>
      <c r="V262" s="2" t="s">
        <v>90</v>
      </c>
      <c r="W262" s="2" t="s">
        <v>108</v>
      </c>
      <c r="X262" s="2" t="s">
        <v>85</v>
      </c>
      <c r="Y262" s="2" t="s">
        <v>58</v>
      </c>
      <c r="Z262" s="2" t="s">
        <v>59</v>
      </c>
      <c r="AA262" s="2" t="s">
        <v>92</v>
      </c>
      <c r="AB262" s="2" t="s">
        <v>61</v>
      </c>
      <c r="AC262" s="2" t="s">
        <v>92</v>
      </c>
      <c r="AD262" s="2" t="s">
        <v>62</v>
      </c>
      <c r="AE262" s="2" t="s">
        <v>118</v>
      </c>
      <c r="AF262" s="2" t="s">
        <v>85</v>
      </c>
      <c r="AG262" s="2" t="s">
        <v>372</v>
      </c>
      <c r="AH262" s="2" t="s">
        <v>64</v>
      </c>
      <c r="AI262" s="2" t="s">
        <v>65</v>
      </c>
      <c r="AJ262" s="2">
        <v>5</v>
      </c>
      <c r="AK262" s="2" t="s">
        <v>142</v>
      </c>
      <c r="AL262" s="3" t="s">
        <v>1193</v>
      </c>
      <c r="AM262" s="3" t="s">
        <v>1194</v>
      </c>
      <c r="AN262" s="3" t="s">
        <v>1195</v>
      </c>
    </row>
    <row r="263" spans="1:40" ht="15.9" customHeight="1">
      <c r="A263" s="2" t="s">
        <v>1196</v>
      </c>
      <c r="B263" s="2" t="s">
        <v>1106</v>
      </c>
      <c r="C263" s="2" t="s">
        <v>187</v>
      </c>
      <c r="D263" s="2" t="s">
        <v>187</v>
      </c>
      <c r="E263" s="2" t="s">
        <v>45</v>
      </c>
      <c r="F263" s="2" t="s">
        <v>169</v>
      </c>
      <c r="G263" s="2" t="s">
        <v>147</v>
      </c>
      <c r="H263" s="2" t="s">
        <v>148</v>
      </c>
      <c r="I263" s="2" t="s">
        <v>149</v>
      </c>
      <c r="J263" s="2" t="s">
        <v>72</v>
      </c>
      <c r="K263" s="2" t="s">
        <v>103</v>
      </c>
      <c r="L263" s="2" t="s">
        <v>85</v>
      </c>
      <c r="M263" s="2" t="s">
        <v>134</v>
      </c>
      <c r="N263" s="2" t="s">
        <v>150</v>
      </c>
      <c r="O263" s="2" t="s">
        <v>56</v>
      </c>
      <c r="P263" s="2" t="s">
        <v>151</v>
      </c>
      <c r="Q263" s="2" t="s">
        <v>88</v>
      </c>
      <c r="R263" s="2" t="s">
        <v>89</v>
      </c>
      <c r="S263" s="2" t="s">
        <v>85</v>
      </c>
      <c r="T263" s="2">
        <v>9</v>
      </c>
      <c r="U263" s="2" t="s">
        <v>56</v>
      </c>
      <c r="V263" s="2" t="s">
        <v>90</v>
      </c>
      <c r="W263" s="2" t="s">
        <v>117</v>
      </c>
      <c r="X263" s="2" t="s">
        <v>85</v>
      </c>
      <c r="Y263" s="2" t="s">
        <v>58</v>
      </c>
      <c r="Z263" s="2" t="s">
        <v>59</v>
      </c>
      <c r="AA263" s="2" t="s">
        <v>92</v>
      </c>
      <c r="AB263" s="2" t="s">
        <v>92</v>
      </c>
      <c r="AC263" s="2" t="s">
        <v>92</v>
      </c>
      <c r="AD263" s="2" t="s">
        <v>92</v>
      </c>
      <c r="AE263" s="2" t="s">
        <v>118</v>
      </c>
      <c r="AF263" s="2" t="s">
        <v>85</v>
      </c>
      <c r="AG263" s="2" t="s">
        <v>372</v>
      </c>
      <c r="AH263" s="2" t="s">
        <v>94</v>
      </c>
      <c r="AI263" s="2" t="s">
        <v>95</v>
      </c>
      <c r="AJ263" s="2">
        <v>10</v>
      </c>
      <c r="AK263" s="2" t="s">
        <v>142</v>
      </c>
      <c r="AL263" s="3" t="s">
        <v>353</v>
      </c>
      <c r="AM263" s="3" t="s">
        <v>1197</v>
      </c>
      <c r="AN263" s="3" t="s">
        <v>1198</v>
      </c>
    </row>
    <row r="264" spans="1:40" ht="15.9" customHeight="1">
      <c r="A264" s="2" t="s">
        <v>1199</v>
      </c>
      <c r="B264" s="2" t="s">
        <v>1106</v>
      </c>
      <c r="C264" s="2" t="s">
        <v>348</v>
      </c>
      <c r="D264" s="2" t="s">
        <v>348</v>
      </c>
      <c r="E264" s="2" t="s">
        <v>45</v>
      </c>
      <c r="F264" s="2" t="s">
        <v>169</v>
      </c>
      <c r="G264" s="2" t="s">
        <v>330</v>
      </c>
      <c r="H264" s="2" t="s">
        <v>260</v>
      </c>
      <c r="I264" s="2" t="s">
        <v>103</v>
      </c>
      <c r="J264" s="2" t="s">
        <v>84</v>
      </c>
      <c r="K264" s="2" t="s">
        <v>103</v>
      </c>
      <c r="L264" s="2" t="s">
        <v>85</v>
      </c>
      <c r="M264" s="2" t="s">
        <v>86</v>
      </c>
      <c r="N264" s="2" t="s">
        <v>115</v>
      </c>
      <c r="O264" s="2" t="s">
        <v>56</v>
      </c>
      <c r="P264" s="2" t="s">
        <v>116</v>
      </c>
      <c r="Q264" s="2" t="s">
        <v>88</v>
      </c>
      <c r="R264" s="2" t="s">
        <v>89</v>
      </c>
      <c r="S264" s="2" t="s">
        <v>85</v>
      </c>
      <c r="T264" s="2">
        <v>10</v>
      </c>
      <c r="U264" s="2" t="s">
        <v>87</v>
      </c>
      <c r="V264" s="2" t="s">
        <v>90</v>
      </c>
      <c r="W264" s="2" t="s">
        <v>108</v>
      </c>
      <c r="X264" s="2" t="s">
        <v>85</v>
      </c>
      <c r="Y264" s="2" t="s">
        <v>58</v>
      </c>
      <c r="Z264" s="2" t="s">
        <v>91</v>
      </c>
      <c r="AA264" s="2" t="s">
        <v>92</v>
      </c>
      <c r="AB264" s="2" t="s">
        <v>92</v>
      </c>
      <c r="AC264" s="2" t="s">
        <v>92</v>
      </c>
      <c r="AD264" s="2" t="s">
        <v>92</v>
      </c>
      <c r="AE264" s="2" t="s">
        <v>118</v>
      </c>
      <c r="AF264" s="2" t="s">
        <v>85</v>
      </c>
      <c r="AG264" s="2" t="s">
        <v>93</v>
      </c>
      <c r="AH264" s="2" t="s">
        <v>78</v>
      </c>
      <c r="AI264" s="2" t="s">
        <v>211</v>
      </c>
      <c r="AJ264" s="2">
        <v>10</v>
      </c>
      <c r="AK264" s="2" t="s">
        <v>142</v>
      </c>
      <c r="AL264" s="3" t="s">
        <v>1200</v>
      </c>
      <c r="AM264" s="3" t="s">
        <v>1201</v>
      </c>
      <c r="AN264" s="3" t="s">
        <v>1202</v>
      </c>
    </row>
    <row r="265" spans="1:40" ht="15.9" customHeight="1">
      <c r="A265" s="2" t="s">
        <v>1203</v>
      </c>
      <c r="B265" s="2" t="s">
        <v>1106</v>
      </c>
      <c r="C265" s="2" t="s">
        <v>193</v>
      </c>
      <c r="D265" s="2" t="s">
        <v>141</v>
      </c>
      <c r="E265" s="2" t="s">
        <v>220</v>
      </c>
      <c r="F265" s="2" t="s">
        <v>169</v>
      </c>
      <c r="G265" s="2" t="s">
        <v>388</v>
      </c>
      <c r="H265" s="2" t="s">
        <v>48</v>
      </c>
      <c r="I265" s="2" t="s">
        <v>103</v>
      </c>
      <c r="J265" s="2" t="s">
        <v>72</v>
      </c>
      <c r="K265" s="2" t="s">
        <v>103</v>
      </c>
      <c r="L265" s="2" t="s">
        <v>55</v>
      </c>
      <c r="M265" s="2" t="s">
        <v>73</v>
      </c>
      <c r="N265" s="2" t="s">
        <v>104</v>
      </c>
      <c r="O265" s="2" t="s">
        <v>105</v>
      </c>
      <c r="P265" s="2" t="s">
        <v>116</v>
      </c>
      <c r="Q265" s="2" t="s">
        <v>88</v>
      </c>
      <c r="R265" s="2" t="s">
        <v>89</v>
      </c>
      <c r="S265" s="2" t="s">
        <v>85</v>
      </c>
      <c r="T265" s="2">
        <v>8</v>
      </c>
      <c r="U265" s="2" t="s">
        <v>56</v>
      </c>
      <c r="V265" s="2" t="s">
        <v>90</v>
      </c>
      <c r="W265" s="2" t="s">
        <v>117</v>
      </c>
      <c r="X265" s="2" t="s">
        <v>55</v>
      </c>
      <c r="Y265" s="2" t="s">
        <v>58</v>
      </c>
      <c r="Z265" s="2" t="s">
        <v>59</v>
      </c>
      <c r="AA265" s="2" t="s">
        <v>62</v>
      </c>
      <c r="AB265" s="2" t="s">
        <v>61</v>
      </c>
      <c r="AC265" s="2" t="s">
        <v>62</v>
      </c>
      <c r="AD265" s="2" t="s">
        <v>92</v>
      </c>
      <c r="AE265" s="2" t="s">
        <v>135</v>
      </c>
      <c r="AF265" s="2" t="s">
        <v>55</v>
      </c>
      <c r="AG265" s="2" t="s">
        <v>77</v>
      </c>
      <c r="AH265" s="2" t="s">
        <v>64</v>
      </c>
      <c r="AI265" s="2" t="s">
        <v>128</v>
      </c>
      <c r="AJ265" s="2">
        <v>7</v>
      </c>
      <c r="AK265" s="2" t="s">
        <v>136</v>
      </c>
      <c r="AL265" s="3" t="s">
        <v>1204</v>
      </c>
      <c r="AM265" s="3" t="s">
        <v>1205</v>
      </c>
      <c r="AN265" s="3" t="s">
        <v>1206</v>
      </c>
    </row>
    <row r="266" spans="1:40" ht="15.9" customHeight="1">
      <c r="A266" s="2" t="s">
        <v>1207</v>
      </c>
      <c r="B266" s="2" t="s">
        <v>1106</v>
      </c>
      <c r="C266" s="2" t="s">
        <v>193</v>
      </c>
      <c r="D266" s="2" t="s">
        <v>193</v>
      </c>
      <c r="E266" s="2" t="s">
        <v>45</v>
      </c>
      <c r="F266" s="2" t="s">
        <v>46</v>
      </c>
      <c r="G266" s="2" t="s">
        <v>370</v>
      </c>
      <c r="H266" s="2" t="s">
        <v>148</v>
      </c>
      <c r="I266" s="2" t="s">
        <v>103</v>
      </c>
      <c r="J266" s="2" t="s">
        <v>148</v>
      </c>
      <c r="K266" s="2" t="s">
        <v>103</v>
      </c>
      <c r="L266" s="2" t="s">
        <v>85</v>
      </c>
      <c r="M266" s="2" t="s">
        <v>73</v>
      </c>
      <c r="N266" s="2" t="s">
        <v>125</v>
      </c>
      <c r="O266" s="2" t="s">
        <v>105</v>
      </c>
      <c r="P266" s="2" t="s">
        <v>106</v>
      </c>
      <c r="Q266" s="2" t="s">
        <v>88</v>
      </c>
      <c r="R266" s="2" t="s">
        <v>89</v>
      </c>
      <c r="S266" s="2" t="s">
        <v>85</v>
      </c>
      <c r="T266" s="2">
        <v>7</v>
      </c>
      <c r="U266" s="2" t="s">
        <v>105</v>
      </c>
      <c r="V266" s="2" t="s">
        <v>90</v>
      </c>
      <c r="W266" s="2" t="s">
        <v>117</v>
      </c>
      <c r="X266" s="2" t="s">
        <v>85</v>
      </c>
      <c r="Y266" s="2" t="s">
        <v>58</v>
      </c>
      <c r="Z266" s="2" t="s">
        <v>91</v>
      </c>
      <c r="AA266" s="2" t="s">
        <v>92</v>
      </c>
      <c r="AB266" s="2" t="s">
        <v>92</v>
      </c>
      <c r="AC266" s="2" t="s">
        <v>92</v>
      </c>
      <c r="AD266" s="2" t="s">
        <v>92</v>
      </c>
      <c r="AE266" s="2" t="s">
        <v>118</v>
      </c>
      <c r="AF266" s="2" t="s">
        <v>85</v>
      </c>
      <c r="AG266" s="2" t="s">
        <v>93</v>
      </c>
      <c r="AH266" s="2" t="s">
        <v>94</v>
      </c>
      <c r="AI266" s="2" t="s">
        <v>128</v>
      </c>
      <c r="AJ266" s="2">
        <v>8</v>
      </c>
      <c r="AK266" s="2" t="s">
        <v>142</v>
      </c>
      <c r="AL266" s="3" t="s">
        <v>239</v>
      </c>
      <c r="AM266" s="3" t="s">
        <v>1208</v>
      </c>
      <c r="AN266" s="3" t="s">
        <v>80</v>
      </c>
    </row>
    <row r="267" spans="1:40" ht="15.9" customHeight="1">
      <c r="A267" s="2" t="s">
        <v>1209</v>
      </c>
      <c r="B267" s="2" t="s">
        <v>1106</v>
      </c>
      <c r="C267" s="2" t="s">
        <v>348</v>
      </c>
      <c r="D267" s="2" t="s">
        <v>348</v>
      </c>
      <c r="E267" s="2" t="s">
        <v>45</v>
      </c>
      <c r="F267" s="2" t="s">
        <v>169</v>
      </c>
      <c r="G267" s="2" t="s">
        <v>385</v>
      </c>
      <c r="H267" s="2" t="s">
        <v>48</v>
      </c>
      <c r="I267" s="2" t="s">
        <v>260</v>
      </c>
      <c r="J267" s="2" t="s">
        <v>48</v>
      </c>
      <c r="K267" s="2" t="s">
        <v>103</v>
      </c>
      <c r="L267" s="2" t="s">
        <v>85</v>
      </c>
      <c r="M267" s="2" t="s">
        <v>73</v>
      </c>
      <c r="N267" s="2" t="s">
        <v>115</v>
      </c>
      <c r="O267" s="2" t="s">
        <v>56</v>
      </c>
      <c r="P267" s="2" t="s">
        <v>151</v>
      </c>
      <c r="Q267" s="2" t="s">
        <v>88</v>
      </c>
      <c r="R267" s="2" t="s">
        <v>89</v>
      </c>
      <c r="S267" s="2" t="s">
        <v>162</v>
      </c>
      <c r="T267" s="2">
        <v>10</v>
      </c>
      <c r="U267" s="2" t="s">
        <v>87</v>
      </c>
      <c r="V267" s="2" t="s">
        <v>90</v>
      </c>
      <c r="W267" s="2" t="s">
        <v>170</v>
      </c>
      <c r="X267" s="2" t="s">
        <v>85</v>
      </c>
      <c r="Y267" s="2" t="s">
        <v>58</v>
      </c>
      <c r="Z267" s="2" t="s">
        <v>91</v>
      </c>
      <c r="AA267" s="2" t="s">
        <v>92</v>
      </c>
      <c r="AB267" s="2" t="s">
        <v>92</v>
      </c>
      <c r="AC267" s="2" t="s">
        <v>92</v>
      </c>
      <c r="AD267" s="2" t="s">
        <v>92</v>
      </c>
      <c r="AE267" s="2" t="s">
        <v>118</v>
      </c>
      <c r="AF267" s="2" t="s">
        <v>85</v>
      </c>
      <c r="AG267" s="2" t="s">
        <v>93</v>
      </c>
      <c r="AH267" s="2" t="s">
        <v>78</v>
      </c>
      <c r="AI267" s="2" t="s">
        <v>211</v>
      </c>
      <c r="AJ267" s="2">
        <v>10</v>
      </c>
      <c r="AK267" s="2" t="s">
        <v>142</v>
      </c>
      <c r="AL267" s="3" t="s">
        <v>1210</v>
      </c>
      <c r="AM267" s="3" t="s">
        <v>1211</v>
      </c>
      <c r="AN267" s="3" t="s">
        <v>1212</v>
      </c>
    </row>
    <row r="268" spans="1:40" ht="15.9" customHeight="1">
      <c r="A268" s="2" t="s">
        <v>1213</v>
      </c>
      <c r="B268" s="2" t="s">
        <v>1106</v>
      </c>
      <c r="C268" s="2" t="s">
        <v>141</v>
      </c>
      <c r="D268" s="2" t="s">
        <v>101</v>
      </c>
      <c r="E268" s="2" t="s">
        <v>45</v>
      </c>
      <c r="F268" s="2" t="s">
        <v>46</v>
      </c>
      <c r="G268" s="2" t="s">
        <v>83</v>
      </c>
      <c r="H268" s="2" t="s">
        <v>260</v>
      </c>
      <c r="I268" s="2" t="s">
        <v>260</v>
      </c>
      <c r="J268" s="2" t="s">
        <v>72</v>
      </c>
      <c r="K268" s="2" t="s">
        <v>103</v>
      </c>
      <c r="L268" s="2" t="s">
        <v>85</v>
      </c>
      <c r="M268" s="2" t="s">
        <v>183</v>
      </c>
      <c r="N268" s="2" t="s">
        <v>104</v>
      </c>
      <c r="O268" s="2" t="s">
        <v>56</v>
      </c>
      <c r="P268" s="2" t="s">
        <v>116</v>
      </c>
      <c r="Q268" s="2" t="s">
        <v>74</v>
      </c>
      <c r="R268" s="2" t="s">
        <v>89</v>
      </c>
      <c r="S268" s="2" t="s">
        <v>85</v>
      </c>
      <c r="T268" s="2">
        <v>9</v>
      </c>
      <c r="U268" s="2" t="s">
        <v>56</v>
      </c>
      <c r="V268" s="2" t="s">
        <v>90</v>
      </c>
      <c r="W268" s="2" t="s">
        <v>117</v>
      </c>
      <c r="X268" s="2" t="s">
        <v>85</v>
      </c>
      <c r="Y268" s="2" t="s">
        <v>58</v>
      </c>
      <c r="Z268" s="2" t="s">
        <v>91</v>
      </c>
      <c r="AA268" s="2" t="s">
        <v>92</v>
      </c>
      <c r="AB268" s="2" t="s">
        <v>62</v>
      </c>
      <c r="AC268" s="2" t="s">
        <v>92</v>
      </c>
      <c r="AD268" s="2" t="s">
        <v>92</v>
      </c>
      <c r="AE268" s="2" t="s">
        <v>118</v>
      </c>
      <c r="AF268" s="2" t="s">
        <v>85</v>
      </c>
      <c r="AG268" s="2" t="s">
        <v>93</v>
      </c>
      <c r="AH268" s="2" t="s">
        <v>94</v>
      </c>
      <c r="AI268" s="2" t="s">
        <v>95</v>
      </c>
      <c r="AJ268" s="2">
        <v>9</v>
      </c>
      <c r="AK268" s="2" t="s">
        <v>142</v>
      </c>
      <c r="AL268" s="3" t="s">
        <v>96</v>
      </c>
      <c r="AM268" s="3" t="s">
        <v>1214</v>
      </c>
      <c r="AN268" s="3" t="s">
        <v>1215</v>
      </c>
    </row>
    <row r="269" spans="1:40" ht="15.9" customHeight="1">
      <c r="A269" s="2" t="s">
        <v>1216</v>
      </c>
      <c r="B269" s="2" t="s">
        <v>1106</v>
      </c>
      <c r="C269" s="2" t="s">
        <v>348</v>
      </c>
      <c r="D269" s="2" t="s">
        <v>348</v>
      </c>
      <c r="E269" s="2" t="s">
        <v>220</v>
      </c>
      <c r="F269" s="2" t="s">
        <v>169</v>
      </c>
      <c r="G269" s="2" t="s">
        <v>796</v>
      </c>
      <c r="H269" s="2" t="s">
        <v>72</v>
      </c>
      <c r="I269" s="2" t="s">
        <v>149</v>
      </c>
      <c r="J269" s="2" t="s">
        <v>148</v>
      </c>
      <c r="K269" s="2" t="s">
        <v>103</v>
      </c>
      <c r="L269" s="2" t="s">
        <v>50</v>
      </c>
      <c r="M269" s="2" t="s">
        <v>73</v>
      </c>
      <c r="N269" s="2" t="s">
        <v>148</v>
      </c>
      <c r="O269" s="2" t="s">
        <v>201</v>
      </c>
      <c r="P269" s="2" t="s">
        <v>116</v>
      </c>
      <c r="Q269" s="2" t="s">
        <v>88</v>
      </c>
      <c r="R269" s="2" t="s">
        <v>89</v>
      </c>
      <c r="S269" s="2" t="s">
        <v>85</v>
      </c>
      <c r="T269" s="2">
        <v>8</v>
      </c>
      <c r="U269" s="2" t="s">
        <v>105</v>
      </c>
      <c r="V269" s="2" t="s">
        <v>90</v>
      </c>
      <c r="W269" s="2" t="s">
        <v>108</v>
      </c>
      <c r="X269" s="2" t="s">
        <v>55</v>
      </c>
      <c r="Y269" s="2" t="s">
        <v>58</v>
      </c>
      <c r="Z269" s="2" t="s">
        <v>91</v>
      </c>
      <c r="AA269" s="2" t="s">
        <v>61</v>
      </c>
      <c r="AB269" s="2" t="s">
        <v>62</v>
      </c>
      <c r="AC269" s="2" t="s">
        <v>92</v>
      </c>
      <c r="AD269" s="2" t="s">
        <v>92</v>
      </c>
      <c r="AE269" s="2" t="s">
        <v>118</v>
      </c>
      <c r="AF269" s="2" t="s">
        <v>127</v>
      </c>
      <c r="AG269" s="2" t="s">
        <v>372</v>
      </c>
      <c r="AH269" s="2" t="s">
        <v>64</v>
      </c>
      <c r="AI269" s="2" t="s">
        <v>65</v>
      </c>
      <c r="AJ269" s="2">
        <v>5</v>
      </c>
      <c r="AK269" s="2" t="s">
        <v>136</v>
      </c>
      <c r="AL269" s="3" t="s">
        <v>1217</v>
      </c>
      <c r="AM269" s="3" t="s">
        <v>1218</v>
      </c>
      <c r="AN269" s="3" t="s">
        <v>1219</v>
      </c>
    </row>
    <row r="270" spans="1:40" ht="15.9" customHeight="1">
      <c r="A270" s="2" t="s">
        <v>1220</v>
      </c>
      <c r="B270" s="2" t="s">
        <v>1106</v>
      </c>
      <c r="C270" s="2" t="s">
        <v>101</v>
      </c>
      <c r="D270" s="2" t="s">
        <v>101</v>
      </c>
      <c r="E270" s="2" t="s">
        <v>220</v>
      </c>
      <c r="F270" s="2" t="s">
        <v>46</v>
      </c>
      <c r="G270" s="2" t="s">
        <v>83</v>
      </c>
      <c r="H270" s="2" t="s">
        <v>48</v>
      </c>
      <c r="I270" s="2" t="s">
        <v>103</v>
      </c>
      <c r="J270" s="2" t="s">
        <v>72</v>
      </c>
      <c r="K270" s="2" t="s">
        <v>103</v>
      </c>
      <c r="L270" s="2" t="s">
        <v>50</v>
      </c>
      <c r="M270" s="2" t="s">
        <v>51</v>
      </c>
      <c r="N270" s="2" t="s">
        <v>150</v>
      </c>
      <c r="O270" s="2" t="s">
        <v>201</v>
      </c>
      <c r="P270" s="2" t="s">
        <v>116</v>
      </c>
      <c r="Q270" s="2" t="s">
        <v>88</v>
      </c>
      <c r="R270" s="2" t="s">
        <v>89</v>
      </c>
      <c r="S270" s="2" t="s">
        <v>55</v>
      </c>
      <c r="T270" s="2">
        <v>5</v>
      </c>
      <c r="U270" s="2" t="s">
        <v>201</v>
      </c>
      <c r="V270" s="2" t="s">
        <v>57</v>
      </c>
      <c r="W270" s="2" t="s">
        <v>108</v>
      </c>
      <c r="X270" s="2" t="s">
        <v>261</v>
      </c>
      <c r="Y270" s="2" t="s">
        <v>58</v>
      </c>
      <c r="Z270" s="2" t="s">
        <v>59</v>
      </c>
      <c r="AA270" s="2" t="s">
        <v>60</v>
      </c>
      <c r="AB270" s="2" t="s">
        <v>60</v>
      </c>
      <c r="AC270" s="2" t="s">
        <v>60</v>
      </c>
      <c r="AD270" s="2" t="s">
        <v>62</v>
      </c>
      <c r="AE270" s="2" t="s">
        <v>111</v>
      </c>
      <c r="AF270" s="2" t="s">
        <v>50</v>
      </c>
      <c r="AG270" s="2" t="s">
        <v>63</v>
      </c>
      <c r="AH270" s="2" t="s">
        <v>64</v>
      </c>
      <c r="AI270" s="2" t="s">
        <v>128</v>
      </c>
      <c r="AJ270" s="2">
        <v>3</v>
      </c>
      <c r="AK270" s="2" t="s">
        <v>112</v>
      </c>
      <c r="AL270" s="3" t="s">
        <v>1221</v>
      </c>
      <c r="AM270" s="3" t="s">
        <v>1222</v>
      </c>
      <c r="AN270" s="3" t="s">
        <v>1221</v>
      </c>
    </row>
    <row r="271" spans="1:40" ht="15.9" customHeight="1">
      <c r="A271" s="2" t="s">
        <v>1223</v>
      </c>
      <c r="B271" s="2" t="s">
        <v>1106</v>
      </c>
      <c r="C271" s="2" t="s">
        <v>348</v>
      </c>
      <c r="D271" s="2" t="s">
        <v>348</v>
      </c>
      <c r="E271" s="2" t="s">
        <v>220</v>
      </c>
      <c r="F271" s="2" t="s">
        <v>169</v>
      </c>
      <c r="G271" s="2" t="s">
        <v>462</v>
      </c>
      <c r="H271" s="2" t="s">
        <v>78</v>
      </c>
      <c r="I271" s="2" t="s">
        <v>149</v>
      </c>
      <c r="J271" s="2" t="s">
        <v>72</v>
      </c>
      <c r="K271" s="2" t="s">
        <v>103</v>
      </c>
      <c r="L271" s="2" t="s">
        <v>55</v>
      </c>
      <c r="M271" s="2" t="s">
        <v>73</v>
      </c>
      <c r="N271" s="2" t="s">
        <v>150</v>
      </c>
      <c r="O271" s="2" t="s">
        <v>56</v>
      </c>
      <c r="P271" s="2" t="s">
        <v>116</v>
      </c>
      <c r="Q271" s="2" t="s">
        <v>88</v>
      </c>
      <c r="R271" s="2" t="s">
        <v>89</v>
      </c>
      <c r="S271" s="2" t="s">
        <v>85</v>
      </c>
      <c r="T271" s="2">
        <v>10</v>
      </c>
      <c r="U271" s="2" t="s">
        <v>56</v>
      </c>
      <c r="V271" s="2" t="s">
        <v>90</v>
      </c>
      <c r="W271" s="2" t="s">
        <v>117</v>
      </c>
      <c r="X271" s="2" t="s">
        <v>85</v>
      </c>
      <c r="Y271" s="2" t="s">
        <v>58</v>
      </c>
      <c r="Z271" s="2" t="s">
        <v>91</v>
      </c>
      <c r="AA271" s="2" t="s">
        <v>92</v>
      </c>
      <c r="AB271" s="2" t="s">
        <v>92</v>
      </c>
      <c r="AC271" s="2" t="s">
        <v>92</v>
      </c>
      <c r="AD271" s="2" t="s">
        <v>92</v>
      </c>
      <c r="AE271" s="2" t="s">
        <v>118</v>
      </c>
      <c r="AF271" s="2" t="s">
        <v>85</v>
      </c>
      <c r="AG271" s="2" t="s">
        <v>93</v>
      </c>
      <c r="AH271" s="2" t="s">
        <v>94</v>
      </c>
      <c r="AI271" s="2" t="s">
        <v>95</v>
      </c>
      <c r="AJ271" s="2">
        <v>8</v>
      </c>
      <c r="AK271" s="2" t="s">
        <v>142</v>
      </c>
      <c r="AL271" s="3" t="s">
        <v>1224</v>
      </c>
      <c r="AM271" s="3" t="s">
        <v>1225</v>
      </c>
      <c r="AN271" s="3" t="s">
        <v>1226</v>
      </c>
    </row>
    <row r="272" spans="1:40" ht="15.9" customHeight="1">
      <c r="A272" s="2" t="s">
        <v>1227</v>
      </c>
      <c r="B272" s="2" t="s">
        <v>1106</v>
      </c>
      <c r="C272" s="2" t="s">
        <v>193</v>
      </c>
      <c r="D272" s="2" t="s">
        <v>193</v>
      </c>
      <c r="E272" s="2" t="s">
        <v>45</v>
      </c>
      <c r="F272" s="2" t="s">
        <v>438</v>
      </c>
      <c r="G272" s="2" t="s">
        <v>385</v>
      </c>
      <c r="H272" s="2" t="s">
        <v>72</v>
      </c>
      <c r="I272" s="2" t="s">
        <v>222</v>
      </c>
      <c r="J272" s="2" t="s">
        <v>148</v>
      </c>
      <c r="K272" s="2" t="s">
        <v>103</v>
      </c>
      <c r="L272" s="2" t="s">
        <v>55</v>
      </c>
      <c r="M272" s="2" t="s">
        <v>86</v>
      </c>
      <c r="N272" s="2" t="s">
        <v>150</v>
      </c>
      <c r="O272" s="2" t="s">
        <v>52</v>
      </c>
      <c r="P272" s="2" t="s">
        <v>116</v>
      </c>
      <c r="Q272" s="2" t="s">
        <v>53</v>
      </c>
      <c r="R272" s="2" t="s">
        <v>89</v>
      </c>
      <c r="S272" s="2" t="s">
        <v>55</v>
      </c>
      <c r="T272" s="2">
        <v>8</v>
      </c>
      <c r="U272" s="2" t="s">
        <v>56</v>
      </c>
      <c r="V272" s="2" t="s">
        <v>90</v>
      </c>
      <c r="W272" s="2" t="s">
        <v>117</v>
      </c>
      <c r="X272" s="2" t="s">
        <v>55</v>
      </c>
      <c r="Y272" s="2" t="s">
        <v>76</v>
      </c>
      <c r="Z272" s="2" t="s">
        <v>59</v>
      </c>
      <c r="AA272" s="2" t="s">
        <v>62</v>
      </c>
      <c r="AB272" s="2" t="s">
        <v>92</v>
      </c>
      <c r="AC272" s="2" t="s">
        <v>62</v>
      </c>
      <c r="AD272" s="2" t="s">
        <v>61</v>
      </c>
      <c r="AE272" s="2" t="s">
        <v>111</v>
      </c>
      <c r="AF272" s="2" t="s">
        <v>55</v>
      </c>
      <c r="AG272" s="2" t="s">
        <v>77</v>
      </c>
      <c r="AH272" s="2" t="s">
        <v>94</v>
      </c>
      <c r="AI272" s="2" t="s">
        <v>65</v>
      </c>
      <c r="AJ272" s="2">
        <v>5</v>
      </c>
      <c r="AK272" s="2" t="s">
        <v>136</v>
      </c>
      <c r="AL272" s="3" t="s">
        <v>1228</v>
      </c>
      <c r="AM272" s="3" t="s">
        <v>1229</v>
      </c>
      <c r="AN272" s="3" t="s">
        <v>1230</v>
      </c>
    </row>
    <row r="273" spans="1:40" ht="15.9" customHeight="1">
      <c r="A273" s="2" t="s">
        <v>1231</v>
      </c>
      <c r="B273" s="2" t="s">
        <v>1106</v>
      </c>
      <c r="C273" s="2" t="s">
        <v>141</v>
      </c>
      <c r="D273" s="2" t="s">
        <v>141</v>
      </c>
      <c r="E273" s="2" t="s">
        <v>45</v>
      </c>
      <c r="F273" s="2" t="s">
        <v>169</v>
      </c>
      <c r="G273" s="2" t="s">
        <v>385</v>
      </c>
      <c r="H273" s="2" t="s">
        <v>148</v>
      </c>
      <c r="I273" s="2" t="s">
        <v>149</v>
      </c>
      <c r="J273" s="2" t="s">
        <v>148</v>
      </c>
      <c r="K273" s="2" t="s">
        <v>194</v>
      </c>
      <c r="L273" s="2" t="s">
        <v>55</v>
      </c>
      <c r="M273" s="2" t="s">
        <v>73</v>
      </c>
      <c r="N273" s="2" t="s">
        <v>150</v>
      </c>
      <c r="O273" s="2" t="s">
        <v>105</v>
      </c>
      <c r="P273" s="2" t="s">
        <v>116</v>
      </c>
      <c r="Q273" s="2" t="s">
        <v>88</v>
      </c>
      <c r="R273" s="2" t="s">
        <v>89</v>
      </c>
      <c r="S273" s="2" t="s">
        <v>85</v>
      </c>
      <c r="T273" s="2">
        <v>7</v>
      </c>
      <c r="U273" s="2" t="s">
        <v>56</v>
      </c>
      <c r="V273" s="2" t="s">
        <v>90</v>
      </c>
      <c r="W273" s="2" t="s">
        <v>108</v>
      </c>
      <c r="X273" s="2" t="s">
        <v>55</v>
      </c>
      <c r="Y273" s="2" t="s">
        <v>58</v>
      </c>
      <c r="Z273" s="2" t="s">
        <v>59</v>
      </c>
      <c r="AA273" s="2" t="s">
        <v>92</v>
      </c>
      <c r="AB273" s="2" t="s">
        <v>60</v>
      </c>
      <c r="AC273" s="2" t="s">
        <v>60</v>
      </c>
      <c r="AD273" s="2" t="s">
        <v>92</v>
      </c>
      <c r="AE273" s="2" t="s">
        <v>135</v>
      </c>
      <c r="AF273" s="2" t="s">
        <v>127</v>
      </c>
      <c r="AG273" s="2" t="s">
        <v>93</v>
      </c>
      <c r="AH273" s="2" t="s">
        <v>94</v>
      </c>
      <c r="AI273" s="2" t="s">
        <v>65</v>
      </c>
      <c r="AJ273" s="2">
        <v>5</v>
      </c>
      <c r="AK273" s="2" t="s">
        <v>136</v>
      </c>
      <c r="AL273" s="3" t="s">
        <v>1232</v>
      </c>
      <c r="AM273" s="3" t="s">
        <v>1233</v>
      </c>
      <c r="AN273" s="3" t="s">
        <v>1234</v>
      </c>
    </row>
    <row r="274" spans="1:40" ht="15.9" customHeight="1">
      <c r="A274" s="2" t="s">
        <v>1235</v>
      </c>
      <c r="B274" s="2" t="s">
        <v>1106</v>
      </c>
      <c r="C274" s="2" t="s">
        <v>141</v>
      </c>
      <c r="D274" s="2" t="s">
        <v>141</v>
      </c>
      <c r="E274" s="2" t="s">
        <v>45</v>
      </c>
      <c r="F274" s="2" t="s">
        <v>46</v>
      </c>
      <c r="G274" s="2" t="s">
        <v>221</v>
      </c>
      <c r="H274" s="2" t="s">
        <v>260</v>
      </c>
      <c r="I274" s="2" t="s">
        <v>103</v>
      </c>
      <c r="J274" s="2" t="s">
        <v>48</v>
      </c>
      <c r="K274" s="2" t="s">
        <v>103</v>
      </c>
      <c r="L274" s="2" t="s">
        <v>85</v>
      </c>
      <c r="M274" s="2" t="s">
        <v>86</v>
      </c>
      <c r="N274" s="2" t="s">
        <v>115</v>
      </c>
      <c r="O274" s="2" t="s">
        <v>87</v>
      </c>
      <c r="P274" s="2" t="s">
        <v>116</v>
      </c>
      <c r="Q274" s="2" t="s">
        <v>88</v>
      </c>
      <c r="R274" s="2" t="s">
        <v>89</v>
      </c>
      <c r="S274" s="2" t="s">
        <v>85</v>
      </c>
      <c r="T274" s="2">
        <v>8</v>
      </c>
      <c r="U274" s="2" t="s">
        <v>56</v>
      </c>
      <c r="V274" s="2" t="s">
        <v>90</v>
      </c>
      <c r="W274" s="2" t="s">
        <v>117</v>
      </c>
      <c r="X274" s="2" t="s">
        <v>85</v>
      </c>
      <c r="Y274" s="2" t="s">
        <v>110</v>
      </c>
      <c r="Z274" s="2" t="s">
        <v>228</v>
      </c>
      <c r="AA274" s="2" t="s">
        <v>61</v>
      </c>
      <c r="AB274" s="2" t="s">
        <v>92</v>
      </c>
      <c r="AC274" s="2" t="s">
        <v>62</v>
      </c>
      <c r="AD274" s="2" t="s">
        <v>62</v>
      </c>
      <c r="AE274" s="2" t="s">
        <v>1236</v>
      </c>
      <c r="AF274" s="2" t="s">
        <v>55</v>
      </c>
      <c r="AG274" s="2" t="s">
        <v>372</v>
      </c>
      <c r="AH274" s="2" t="s">
        <v>64</v>
      </c>
      <c r="AI274" s="2" t="s">
        <v>211</v>
      </c>
      <c r="AJ274" s="2">
        <v>8</v>
      </c>
      <c r="AK274" s="2" t="s">
        <v>142</v>
      </c>
      <c r="AL274" s="3" t="s">
        <v>1237</v>
      </c>
      <c r="AM274" s="3" t="s">
        <v>1238</v>
      </c>
      <c r="AN274" s="3" t="s">
        <v>1239</v>
      </c>
    </row>
    <row r="275" spans="1:40" ht="15.9" customHeight="1">
      <c r="A275" s="2" t="s">
        <v>1240</v>
      </c>
      <c r="B275" s="2" t="s">
        <v>1106</v>
      </c>
      <c r="C275" s="2" t="s">
        <v>193</v>
      </c>
      <c r="D275" s="2" t="s">
        <v>193</v>
      </c>
      <c r="E275" s="2" t="s">
        <v>220</v>
      </c>
      <c r="F275" s="2" t="s">
        <v>169</v>
      </c>
      <c r="G275" s="2" t="s">
        <v>281</v>
      </c>
      <c r="H275" s="2" t="s">
        <v>49</v>
      </c>
      <c r="I275" s="2" t="s">
        <v>103</v>
      </c>
      <c r="J275" s="2" t="s">
        <v>48</v>
      </c>
      <c r="K275" s="2" t="s">
        <v>103</v>
      </c>
      <c r="L275" s="2" t="s">
        <v>85</v>
      </c>
      <c r="M275" s="2" t="s">
        <v>51</v>
      </c>
      <c r="N275" s="2" t="s">
        <v>150</v>
      </c>
      <c r="O275" s="2" t="s">
        <v>52</v>
      </c>
      <c r="P275" s="2" t="s">
        <v>116</v>
      </c>
      <c r="Q275" s="2" t="s">
        <v>107</v>
      </c>
      <c r="R275" s="2" t="s">
        <v>54</v>
      </c>
      <c r="S275" s="2" t="s">
        <v>55</v>
      </c>
      <c r="T275" s="2">
        <v>6</v>
      </c>
      <c r="U275" s="2" t="s">
        <v>52</v>
      </c>
      <c r="V275" s="2" t="s">
        <v>90</v>
      </c>
      <c r="W275" s="2" t="s">
        <v>108</v>
      </c>
      <c r="X275" s="2" t="s">
        <v>261</v>
      </c>
      <c r="Y275" s="2" t="s">
        <v>58</v>
      </c>
      <c r="Z275" s="2" t="s">
        <v>164</v>
      </c>
      <c r="AA275" s="2" t="s">
        <v>61</v>
      </c>
      <c r="AB275" s="2" t="s">
        <v>60</v>
      </c>
      <c r="AC275" s="2" t="s">
        <v>61</v>
      </c>
      <c r="AD275" s="2" t="s">
        <v>92</v>
      </c>
      <c r="AE275" s="2" t="s">
        <v>135</v>
      </c>
      <c r="AF275" s="2" t="s">
        <v>50</v>
      </c>
      <c r="AG275" s="2" t="s">
        <v>63</v>
      </c>
      <c r="AH275" s="2" t="s">
        <v>64</v>
      </c>
      <c r="AI275" s="2" t="s">
        <v>65</v>
      </c>
      <c r="AJ275" s="2">
        <v>2</v>
      </c>
      <c r="AK275" s="2" t="s">
        <v>136</v>
      </c>
      <c r="AL275" s="3" t="s">
        <v>1241</v>
      </c>
      <c r="AM275" s="3" t="s">
        <v>1242</v>
      </c>
      <c r="AN275" s="3" t="s">
        <v>1243</v>
      </c>
    </row>
    <row r="276" spans="1:40" ht="15.9" customHeight="1">
      <c r="A276" s="2" t="s">
        <v>1244</v>
      </c>
      <c r="B276" s="2" t="s">
        <v>1245</v>
      </c>
      <c r="C276" s="2" t="s">
        <v>141</v>
      </c>
      <c r="D276" s="2" t="s">
        <v>141</v>
      </c>
      <c r="E276" s="2" t="s">
        <v>45</v>
      </c>
      <c r="F276" s="2" t="s">
        <v>46</v>
      </c>
      <c r="G276" s="2" t="s">
        <v>83</v>
      </c>
      <c r="H276" s="2" t="s">
        <v>260</v>
      </c>
      <c r="I276" s="2" t="s">
        <v>103</v>
      </c>
      <c r="J276" s="2" t="s">
        <v>72</v>
      </c>
      <c r="K276" s="2" t="s">
        <v>103</v>
      </c>
      <c r="L276" s="2" t="s">
        <v>55</v>
      </c>
      <c r="M276" s="2" t="s">
        <v>188</v>
      </c>
      <c r="N276" s="2" t="s">
        <v>150</v>
      </c>
      <c r="O276" s="2" t="s">
        <v>105</v>
      </c>
      <c r="P276" s="2" t="s">
        <v>116</v>
      </c>
      <c r="Q276" s="2" t="s">
        <v>53</v>
      </c>
      <c r="R276" s="2" t="s">
        <v>89</v>
      </c>
      <c r="S276" s="2" t="s">
        <v>55</v>
      </c>
      <c r="T276" s="2">
        <v>6</v>
      </c>
      <c r="U276" s="2" t="s">
        <v>105</v>
      </c>
      <c r="V276" s="2" t="s">
        <v>163</v>
      </c>
      <c r="W276" s="2" t="s">
        <v>108</v>
      </c>
      <c r="X276" s="2" t="s">
        <v>109</v>
      </c>
      <c r="Y276" s="2" t="s">
        <v>58</v>
      </c>
      <c r="Z276" s="2" t="s">
        <v>59</v>
      </c>
      <c r="AA276" s="2" t="s">
        <v>62</v>
      </c>
      <c r="AB276" s="2" t="s">
        <v>61</v>
      </c>
      <c r="AC276" s="2" t="s">
        <v>61</v>
      </c>
      <c r="AD276" s="2" t="s">
        <v>62</v>
      </c>
      <c r="AE276" s="2" t="s">
        <v>135</v>
      </c>
      <c r="AF276" s="2" t="s">
        <v>55</v>
      </c>
      <c r="AG276" s="2" t="s">
        <v>77</v>
      </c>
      <c r="AH276" s="2" t="s">
        <v>78</v>
      </c>
      <c r="AI276" s="2" t="s">
        <v>65</v>
      </c>
      <c r="AJ276" s="2">
        <v>6</v>
      </c>
      <c r="AK276" s="2" t="s">
        <v>136</v>
      </c>
      <c r="AL276" s="3" t="s">
        <v>1246</v>
      </c>
      <c r="AM276" s="3" t="s">
        <v>1247</v>
      </c>
      <c r="AN276" s="3" t="s">
        <v>1248</v>
      </c>
    </row>
  </sheetData>
  <mergeCells count="2">
    <mergeCell ref="A1:AN1"/>
    <mergeCell ref="A2:AN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5"/>
  <sheetViews>
    <sheetView workbookViewId="0"/>
  </sheetViews>
  <sheetFormatPr defaultRowHeight="13.8"/>
  <cols>
    <col min="1" max="1" width="34" customWidth="1"/>
    <col min="2" max="3" width="14" customWidth="1"/>
    <col min="4" max="4" width="46" customWidth="1"/>
    <col min="5" max="5" width="18" customWidth="1"/>
  </cols>
  <sheetData>
    <row r="1" spans="1:10" ht="17.850000000000001" customHeight="1">
      <c r="A1" s="13" t="s">
        <v>1249</v>
      </c>
      <c r="B1" s="13"/>
      <c r="C1" s="13"/>
      <c r="D1" s="13"/>
      <c r="E1" s="13"/>
      <c r="F1" s="13"/>
      <c r="G1" s="13"/>
      <c r="H1" s="13"/>
      <c r="I1" s="13"/>
      <c r="J1" s="13"/>
    </row>
    <row r="4" spans="1:10">
      <c r="A4" s="4" t="s">
        <v>1250</v>
      </c>
      <c r="B4" s="4"/>
      <c r="C4" s="4"/>
      <c r="D4" s="4" t="s">
        <v>1251</v>
      </c>
      <c r="E4" s="4"/>
      <c r="F4" s="4"/>
      <c r="G4" s="4" t="s">
        <v>1252</v>
      </c>
      <c r="H4" s="4"/>
      <c r="I4" s="4"/>
      <c r="J4" s="4" t="s">
        <v>1253</v>
      </c>
    </row>
    <row r="5" spans="1:10" ht="17.399999999999999">
      <c r="A5" s="5">
        <v>272</v>
      </c>
      <c r="D5" s="5">
        <v>39</v>
      </c>
      <c r="G5" s="6" t="s">
        <v>1254</v>
      </c>
      <c r="J5" s="6" t="s">
        <v>1255</v>
      </c>
    </row>
    <row r="8" spans="1:10" ht="13.95" customHeight="1">
      <c r="A8" s="15" t="s">
        <v>1256</v>
      </c>
      <c r="B8" s="15"/>
      <c r="C8" s="15"/>
      <c r="D8" s="15"/>
      <c r="E8" s="15"/>
    </row>
    <row r="9" spans="1:10">
      <c r="A9" s="7" t="s">
        <v>1257</v>
      </c>
      <c r="B9" s="7" t="s">
        <v>1258</v>
      </c>
      <c r="C9" s="7" t="s">
        <v>1259</v>
      </c>
      <c r="G9" s="7" t="s">
        <v>1257</v>
      </c>
      <c r="H9" s="7" t="s">
        <v>1260</v>
      </c>
    </row>
    <row r="10" spans="1:10" ht="69">
      <c r="A10" s="8" t="s">
        <v>1261</v>
      </c>
      <c r="B10" s="9">
        <v>0.33455882352941174</v>
      </c>
      <c r="C10" s="8" t="s">
        <v>1262</v>
      </c>
      <c r="G10" s="8" t="s">
        <v>1263</v>
      </c>
      <c r="H10" s="10">
        <v>33.455882352941174</v>
      </c>
    </row>
    <row r="11" spans="1:10" ht="69">
      <c r="A11" s="8" t="s">
        <v>1264</v>
      </c>
      <c r="B11" s="9">
        <v>0.20817843866171004</v>
      </c>
      <c r="C11" s="8" t="s">
        <v>1265</v>
      </c>
      <c r="G11" s="8" t="s">
        <v>1266</v>
      </c>
      <c r="H11" s="10">
        <v>20.817843866171003</v>
      </c>
    </row>
    <row r="12" spans="1:10" ht="55.2">
      <c r="A12" s="8" t="s">
        <v>1267</v>
      </c>
      <c r="B12" s="9">
        <v>0.58088235294117652</v>
      </c>
      <c r="C12" s="8" t="s">
        <v>1268</v>
      </c>
      <c r="G12" s="8" t="s">
        <v>1269</v>
      </c>
      <c r="H12" s="10">
        <v>31.226765799256505</v>
      </c>
    </row>
    <row r="13" spans="1:10" ht="69">
      <c r="A13" s="8" t="s">
        <v>1270</v>
      </c>
      <c r="B13" s="9">
        <v>0.31226765799256506</v>
      </c>
      <c r="C13" s="8" t="s">
        <v>1271</v>
      </c>
      <c r="G13" s="8" t="s">
        <v>1272</v>
      </c>
      <c r="H13" s="10">
        <v>16.911764705882355</v>
      </c>
    </row>
    <row r="14" spans="1:10" ht="41.4">
      <c r="A14" s="8" t="s">
        <v>1273</v>
      </c>
      <c r="B14" s="9">
        <v>0.78676470588235292</v>
      </c>
      <c r="C14" s="8" t="s">
        <v>1274</v>
      </c>
      <c r="G14" s="8" t="s">
        <v>1275</v>
      </c>
      <c r="H14" s="10">
        <v>18.382352941176471</v>
      </c>
    </row>
    <row r="15" spans="1:10" ht="41.4">
      <c r="A15" s="8" t="s">
        <v>1276</v>
      </c>
      <c r="B15" s="9">
        <v>0.81617647058823528</v>
      </c>
      <c r="C15" s="8" t="s">
        <v>1277</v>
      </c>
      <c r="G15" s="8" t="s">
        <v>1278</v>
      </c>
      <c r="H15" s="10">
        <v>21.323529411764707</v>
      </c>
    </row>
    <row r="16" spans="1:10" ht="41.4">
      <c r="A16" s="8" t="s">
        <v>1279</v>
      </c>
      <c r="B16" s="10">
        <v>8.3000000000000007</v>
      </c>
      <c r="C16" s="8" t="s">
        <v>1471</v>
      </c>
      <c r="G16" s="8" t="s">
        <v>1280</v>
      </c>
      <c r="H16" s="10">
        <v>34.944237918215613</v>
      </c>
    </row>
    <row r="17" spans="1:5" ht="27.6">
      <c r="A17" s="8" t="s">
        <v>1281</v>
      </c>
      <c r="B17" s="9">
        <v>0.82352941176470584</v>
      </c>
      <c r="C17" s="8" t="s">
        <v>1282</v>
      </c>
    </row>
    <row r="18" spans="1:5" ht="27.6">
      <c r="A18" s="8" t="s">
        <v>1283</v>
      </c>
      <c r="B18" s="9">
        <v>0.18382352941176472</v>
      </c>
      <c r="C18" s="8" t="s">
        <v>1284</v>
      </c>
    </row>
    <row r="19" spans="1:5">
      <c r="A19" s="8" t="s">
        <v>1285</v>
      </c>
      <c r="B19" s="9">
        <v>0.21323529411764705</v>
      </c>
      <c r="C19" s="8" t="s">
        <v>1286</v>
      </c>
    </row>
    <row r="20" spans="1:5" ht="27.6">
      <c r="A20" s="8" t="s">
        <v>1287</v>
      </c>
      <c r="B20" s="9">
        <v>0.39705882352941174</v>
      </c>
      <c r="C20" s="8" t="s">
        <v>1288</v>
      </c>
    </row>
    <row r="21" spans="1:5">
      <c r="A21" s="8" t="s">
        <v>1289</v>
      </c>
      <c r="B21" s="10">
        <v>7.1</v>
      </c>
      <c r="C21" s="8" t="s">
        <v>1290</v>
      </c>
    </row>
    <row r="22" spans="1:5">
      <c r="A22" s="8" t="s">
        <v>1291</v>
      </c>
      <c r="B22" s="9">
        <v>0.34944237918215615</v>
      </c>
      <c r="C22" s="8" t="s">
        <v>1292</v>
      </c>
    </row>
    <row r="23" spans="1:5" ht="27.6">
      <c r="A23" s="8" t="s">
        <v>1293</v>
      </c>
      <c r="B23" s="9">
        <v>0.64312267657992561</v>
      </c>
      <c r="C23" s="8" t="s">
        <v>1294</v>
      </c>
    </row>
    <row r="26" spans="1:5" ht="13.95" customHeight="1">
      <c r="A26" s="15" t="s">
        <v>1295</v>
      </c>
      <c r="B26" s="15"/>
      <c r="C26" s="15"/>
      <c r="D26" s="15"/>
      <c r="E26" s="15"/>
    </row>
    <row r="27" spans="1:5" ht="27.6">
      <c r="A27" s="7" t="s">
        <v>1296</v>
      </c>
      <c r="B27" s="7" t="s">
        <v>1297</v>
      </c>
      <c r="C27" s="7" t="s">
        <v>1298</v>
      </c>
      <c r="D27" s="7" t="s">
        <v>1299</v>
      </c>
      <c r="E27" s="7" t="s">
        <v>1257</v>
      </c>
    </row>
    <row r="28" spans="1:5" ht="19.2" customHeight="1">
      <c r="A28" s="8" t="s">
        <v>3</v>
      </c>
      <c r="B28" s="8">
        <v>272</v>
      </c>
      <c r="C28" s="8">
        <v>0</v>
      </c>
      <c r="D28" s="8" t="s">
        <v>602</v>
      </c>
      <c r="E28" s="8" t="s">
        <v>1300</v>
      </c>
    </row>
    <row r="29" spans="1:5" ht="19.2" customHeight="1">
      <c r="A29" s="8" t="s">
        <v>1301</v>
      </c>
      <c r="B29" s="8">
        <v>272</v>
      </c>
      <c r="C29" s="8">
        <v>0</v>
      </c>
      <c r="D29" s="8" t="s">
        <v>141</v>
      </c>
      <c r="E29" s="8" t="s">
        <v>1302</v>
      </c>
    </row>
    <row r="30" spans="1:5" ht="19.2" customHeight="1">
      <c r="A30" s="8" t="s">
        <v>1303</v>
      </c>
      <c r="B30" s="8">
        <v>269</v>
      </c>
      <c r="C30" s="8">
        <v>3</v>
      </c>
      <c r="D30" s="8" t="s">
        <v>44</v>
      </c>
      <c r="E30" s="8" t="s">
        <v>1304</v>
      </c>
    </row>
    <row r="31" spans="1:5" ht="19.2" customHeight="1">
      <c r="A31" s="8" t="s">
        <v>1305</v>
      </c>
      <c r="B31" s="8">
        <v>272</v>
      </c>
      <c r="C31" s="8">
        <v>0</v>
      </c>
      <c r="D31" s="8" t="s">
        <v>45</v>
      </c>
      <c r="E31" s="8" t="s">
        <v>1306</v>
      </c>
    </row>
    <row r="32" spans="1:5" ht="19.2" customHeight="1">
      <c r="A32" s="8" t="s">
        <v>1307</v>
      </c>
      <c r="B32" s="8">
        <v>272</v>
      </c>
      <c r="C32" s="8">
        <v>0</v>
      </c>
      <c r="D32" s="8" t="s">
        <v>46</v>
      </c>
      <c r="E32" s="8" t="s">
        <v>1308</v>
      </c>
    </row>
    <row r="33" spans="1:5" ht="19.2" customHeight="1">
      <c r="A33" s="8" t="s">
        <v>1309</v>
      </c>
      <c r="B33" s="8">
        <v>272</v>
      </c>
      <c r="C33" s="8">
        <v>0</v>
      </c>
      <c r="D33" s="8" t="s">
        <v>83</v>
      </c>
      <c r="E33" s="8" t="s">
        <v>1310</v>
      </c>
    </row>
    <row r="34" spans="1:5" ht="19.2" customHeight="1">
      <c r="A34" s="8" t="s">
        <v>1311</v>
      </c>
      <c r="B34" s="8">
        <v>272</v>
      </c>
      <c r="C34" s="8">
        <v>0</v>
      </c>
      <c r="D34" s="8" t="s">
        <v>260</v>
      </c>
      <c r="E34" s="8" t="s">
        <v>1312</v>
      </c>
    </row>
    <row r="35" spans="1:5" ht="19.2" customHeight="1">
      <c r="A35" s="8" t="s">
        <v>1313</v>
      </c>
      <c r="B35" s="8">
        <v>269</v>
      </c>
      <c r="C35" s="8">
        <v>3</v>
      </c>
      <c r="D35" s="8" t="s">
        <v>103</v>
      </c>
      <c r="E35" s="8" t="s">
        <v>1472</v>
      </c>
    </row>
    <row r="36" spans="1:5" ht="19.2" customHeight="1">
      <c r="A36" s="8" t="s">
        <v>1314</v>
      </c>
      <c r="B36" s="8">
        <v>272</v>
      </c>
      <c r="C36" s="8">
        <v>0</v>
      </c>
      <c r="D36" s="8" t="s">
        <v>48</v>
      </c>
      <c r="E36" s="8" t="s">
        <v>1315</v>
      </c>
    </row>
    <row r="37" spans="1:5" ht="19.2" customHeight="1">
      <c r="A37" s="8" t="s">
        <v>1316</v>
      </c>
      <c r="B37" s="8">
        <v>269</v>
      </c>
      <c r="C37" s="8">
        <v>3</v>
      </c>
      <c r="D37" s="8" t="s">
        <v>103</v>
      </c>
      <c r="E37" s="8" t="s">
        <v>1473</v>
      </c>
    </row>
    <row r="38" spans="1:5" ht="19.2" customHeight="1">
      <c r="A38" s="8" t="s">
        <v>1317</v>
      </c>
      <c r="B38" s="8">
        <v>272</v>
      </c>
      <c r="C38" s="8">
        <v>0</v>
      </c>
      <c r="D38" s="8" t="s">
        <v>85</v>
      </c>
      <c r="E38" s="8" t="s">
        <v>1318</v>
      </c>
    </row>
    <row r="39" spans="1:5" ht="19.2" customHeight="1">
      <c r="A39" s="8" t="s">
        <v>1319</v>
      </c>
      <c r="B39" s="8">
        <v>272</v>
      </c>
      <c r="C39" s="8">
        <v>0</v>
      </c>
      <c r="D39" s="8" t="s">
        <v>86</v>
      </c>
      <c r="E39" s="8" t="s">
        <v>1312</v>
      </c>
    </row>
    <row r="40" spans="1:5" ht="19.2" customHeight="1">
      <c r="A40" s="8" t="s">
        <v>1320</v>
      </c>
      <c r="B40" s="8">
        <v>269</v>
      </c>
      <c r="C40" s="8">
        <v>3</v>
      </c>
      <c r="D40" s="8" t="s">
        <v>104</v>
      </c>
      <c r="E40" s="8" t="s">
        <v>1321</v>
      </c>
    </row>
    <row r="41" spans="1:5" ht="19.2" customHeight="1">
      <c r="A41" s="8" t="s">
        <v>1322</v>
      </c>
      <c r="B41" s="8">
        <v>272</v>
      </c>
      <c r="C41" s="8">
        <v>0</v>
      </c>
      <c r="D41" s="8" t="s">
        <v>56</v>
      </c>
      <c r="E41" s="8" t="s">
        <v>1310</v>
      </c>
    </row>
    <row r="42" spans="1:5" ht="19.2" customHeight="1">
      <c r="A42" s="8" t="s">
        <v>1323</v>
      </c>
      <c r="B42" s="8">
        <v>269</v>
      </c>
      <c r="C42" s="8">
        <v>3</v>
      </c>
      <c r="D42" s="8" t="s">
        <v>116</v>
      </c>
      <c r="E42" s="8" t="s">
        <v>1324</v>
      </c>
    </row>
    <row r="43" spans="1:5" ht="19.2" customHeight="1">
      <c r="A43" s="8" t="s">
        <v>1325</v>
      </c>
      <c r="B43" s="8">
        <v>272</v>
      </c>
      <c r="C43" s="8">
        <v>0</v>
      </c>
      <c r="D43" s="8" t="s">
        <v>88</v>
      </c>
      <c r="E43" s="8" t="s">
        <v>1326</v>
      </c>
    </row>
    <row r="44" spans="1:5" ht="19.2" customHeight="1">
      <c r="A44" s="8" t="s">
        <v>1327</v>
      </c>
      <c r="B44" s="8">
        <v>272</v>
      </c>
      <c r="C44" s="8">
        <v>0</v>
      </c>
      <c r="D44" s="8" t="s">
        <v>89</v>
      </c>
      <c r="E44" s="8" t="s">
        <v>1328</v>
      </c>
    </row>
    <row r="45" spans="1:5" ht="19.2" customHeight="1">
      <c r="A45" s="8" t="s">
        <v>1329</v>
      </c>
      <c r="B45" s="8">
        <v>272</v>
      </c>
      <c r="C45" s="8">
        <v>0</v>
      </c>
      <c r="D45" s="8" t="s">
        <v>85</v>
      </c>
      <c r="E45" s="8" t="s">
        <v>1330</v>
      </c>
    </row>
    <row r="46" spans="1:5" ht="19.2" customHeight="1">
      <c r="A46" s="8" t="s">
        <v>1331</v>
      </c>
      <c r="B46" s="8">
        <v>272</v>
      </c>
      <c r="C46" s="8">
        <v>0</v>
      </c>
      <c r="D46" s="8" t="s">
        <v>1332</v>
      </c>
      <c r="E46" s="8" t="s">
        <v>1333</v>
      </c>
    </row>
    <row r="47" spans="1:5" ht="19.2" customHeight="1">
      <c r="A47" s="8" t="s">
        <v>1334</v>
      </c>
      <c r="B47" s="8">
        <v>272</v>
      </c>
      <c r="C47" s="8">
        <v>0</v>
      </c>
      <c r="D47" s="8" t="s">
        <v>56</v>
      </c>
      <c r="E47" s="8" t="s">
        <v>1335</v>
      </c>
    </row>
    <row r="48" spans="1:5" ht="19.2" customHeight="1">
      <c r="A48" s="8" t="s">
        <v>1336</v>
      </c>
      <c r="B48" s="8">
        <v>272</v>
      </c>
      <c r="C48" s="8">
        <v>0</v>
      </c>
      <c r="D48" s="8" t="s">
        <v>90</v>
      </c>
      <c r="E48" s="8" t="s">
        <v>1337</v>
      </c>
    </row>
    <row r="49" spans="1:5" ht="19.2" customHeight="1">
      <c r="A49" s="8" t="s">
        <v>1338</v>
      </c>
      <c r="B49" s="8">
        <v>269</v>
      </c>
      <c r="C49" s="8">
        <v>3</v>
      </c>
      <c r="D49" s="8" t="s">
        <v>108</v>
      </c>
      <c r="E49" s="8" t="s">
        <v>1339</v>
      </c>
    </row>
    <row r="50" spans="1:5" ht="19.2" customHeight="1">
      <c r="A50" s="8" t="s">
        <v>1340</v>
      </c>
      <c r="B50" s="8">
        <v>272</v>
      </c>
      <c r="C50" s="8">
        <v>0</v>
      </c>
      <c r="D50" s="8" t="s">
        <v>85</v>
      </c>
      <c r="E50" s="8" t="s">
        <v>1341</v>
      </c>
    </row>
    <row r="51" spans="1:5" ht="19.2" customHeight="1">
      <c r="A51" s="8" t="s">
        <v>1275</v>
      </c>
      <c r="B51" s="8">
        <v>272</v>
      </c>
      <c r="C51" s="8">
        <v>0</v>
      </c>
      <c r="D51" s="8" t="s">
        <v>58</v>
      </c>
      <c r="E51" s="8" t="s">
        <v>1342</v>
      </c>
    </row>
    <row r="52" spans="1:5" ht="19.2" customHeight="1">
      <c r="A52" s="8" t="s">
        <v>1343</v>
      </c>
      <c r="B52" s="8">
        <v>272</v>
      </c>
      <c r="C52" s="8">
        <v>0</v>
      </c>
      <c r="D52" s="8" t="s">
        <v>59</v>
      </c>
      <c r="E52" s="8" t="s">
        <v>1344</v>
      </c>
    </row>
    <row r="53" spans="1:5" ht="19.2" customHeight="1">
      <c r="A53" s="8" t="s">
        <v>1345</v>
      </c>
      <c r="B53" s="8">
        <v>269</v>
      </c>
      <c r="C53" s="8">
        <v>3</v>
      </c>
      <c r="D53" s="8" t="s">
        <v>92</v>
      </c>
      <c r="E53" s="8" t="s">
        <v>1346</v>
      </c>
    </row>
    <row r="54" spans="1:5" ht="19.2" customHeight="1">
      <c r="A54" s="8" t="s">
        <v>1347</v>
      </c>
      <c r="B54" s="8">
        <v>272</v>
      </c>
      <c r="C54" s="8">
        <v>0</v>
      </c>
      <c r="D54" s="8" t="s">
        <v>92</v>
      </c>
      <c r="E54" s="8" t="s">
        <v>1348</v>
      </c>
    </row>
    <row r="55" spans="1:5" ht="19.2" customHeight="1">
      <c r="A55" s="8" t="s">
        <v>1349</v>
      </c>
      <c r="B55" s="8">
        <v>272</v>
      </c>
      <c r="C55" s="8">
        <v>0</v>
      </c>
      <c r="D55" s="8" t="s">
        <v>92</v>
      </c>
      <c r="E55" s="8" t="s">
        <v>1350</v>
      </c>
    </row>
    <row r="56" spans="1:5" ht="19.2" customHeight="1">
      <c r="A56" s="8" t="s">
        <v>1351</v>
      </c>
      <c r="B56" s="8">
        <v>272</v>
      </c>
      <c r="C56" s="8">
        <v>0</v>
      </c>
      <c r="D56" s="8" t="s">
        <v>92</v>
      </c>
      <c r="E56" s="8" t="s">
        <v>1352</v>
      </c>
    </row>
    <row r="57" spans="1:5" ht="19.2" customHeight="1">
      <c r="A57" s="8" t="s">
        <v>1353</v>
      </c>
      <c r="B57" s="8">
        <v>269</v>
      </c>
      <c r="C57" s="8">
        <v>3</v>
      </c>
      <c r="D57" s="8" t="s">
        <v>118</v>
      </c>
      <c r="E57" s="8" t="s">
        <v>1354</v>
      </c>
    </row>
    <row r="58" spans="1:5" ht="19.2" customHeight="1">
      <c r="A58" s="8" t="s">
        <v>1355</v>
      </c>
      <c r="B58" s="8">
        <v>272</v>
      </c>
      <c r="C58" s="8">
        <v>0</v>
      </c>
      <c r="D58" s="8" t="s">
        <v>85</v>
      </c>
      <c r="E58" s="8" t="s">
        <v>1356</v>
      </c>
    </row>
    <row r="59" spans="1:5" ht="19.2" customHeight="1">
      <c r="A59" s="8" t="s">
        <v>1357</v>
      </c>
      <c r="B59" s="8">
        <v>272</v>
      </c>
      <c r="C59" s="8">
        <v>0</v>
      </c>
      <c r="D59" s="8" t="s">
        <v>93</v>
      </c>
      <c r="E59" s="8" t="s">
        <v>1358</v>
      </c>
    </row>
    <row r="60" spans="1:5" ht="19.2" customHeight="1">
      <c r="A60" s="8" t="s">
        <v>1359</v>
      </c>
      <c r="B60" s="8">
        <v>272</v>
      </c>
      <c r="C60" s="8">
        <v>0</v>
      </c>
      <c r="D60" s="8" t="s">
        <v>64</v>
      </c>
      <c r="E60" s="8" t="s">
        <v>1360</v>
      </c>
    </row>
    <row r="61" spans="1:5" ht="19.2" customHeight="1">
      <c r="A61" s="8" t="s">
        <v>1361</v>
      </c>
      <c r="B61" s="8">
        <v>272</v>
      </c>
      <c r="C61" s="8">
        <v>0</v>
      </c>
      <c r="D61" s="8" t="s">
        <v>65</v>
      </c>
      <c r="E61" s="8" t="s">
        <v>1358</v>
      </c>
    </row>
    <row r="62" spans="1:5" ht="19.2" customHeight="1">
      <c r="A62" s="8" t="s">
        <v>1362</v>
      </c>
      <c r="B62" s="8">
        <v>272</v>
      </c>
      <c r="C62" s="8">
        <v>0</v>
      </c>
      <c r="D62" s="8" t="s">
        <v>1332</v>
      </c>
      <c r="E62" s="8" t="s">
        <v>1363</v>
      </c>
    </row>
    <row r="63" spans="1:5" ht="19.2" customHeight="1">
      <c r="A63" s="8" t="s">
        <v>1364</v>
      </c>
      <c r="B63" s="8">
        <v>269</v>
      </c>
      <c r="C63" s="8">
        <v>3</v>
      </c>
      <c r="D63" s="8" t="s">
        <v>142</v>
      </c>
      <c r="E63" s="8" t="s">
        <v>1365</v>
      </c>
    </row>
    <row r="65" spans="1:1" ht="23.4">
      <c r="A65" s="11" t="s">
        <v>1366</v>
      </c>
    </row>
  </sheetData>
  <mergeCells count="3">
    <mergeCell ref="A1:J1"/>
    <mergeCell ref="A8:E8"/>
    <mergeCell ref="A26:E2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4"/>
  <sheetViews>
    <sheetView workbookViewId="0"/>
  </sheetViews>
  <sheetFormatPr defaultRowHeight="13.8"/>
  <cols>
    <col min="1" max="1" width="40" customWidth="1"/>
    <col min="2" max="3" width="12" customWidth="1"/>
  </cols>
  <sheetData>
    <row r="1" spans="1:17" ht="17.850000000000001" customHeight="1">
      <c r="A1" s="13" t="s">
        <v>1367</v>
      </c>
      <c r="B1" s="13"/>
      <c r="C1" s="13"/>
      <c r="D1" s="13"/>
      <c r="E1" s="13"/>
      <c r="F1" s="13"/>
      <c r="G1" s="13"/>
      <c r="H1" s="13"/>
      <c r="I1" s="13"/>
      <c r="J1" s="13"/>
      <c r="K1" s="13"/>
      <c r="L1" s="13"/>
      <c r="M1" s="13"/>
      <c r="N1" s="13"/>
      <c r="O1" s="13"/>
      <c r="P1" s="13"/>
      <c r="Q1" s="13"/>
    </row>
    <row r="4" spans="1:17" ht="13.95" customHeight="1">
      <c r="A4" s="15" t="s">
        <v>1368</v>
      </c>
      <c r="B4" s="15"/>
      <c r="C4" s="15"/>
    </row>
    <row r="5" spans="1:17">
      <c r="A5" s="7" t="s">
        <v>1369</v>
      </c>
      <c r="B5" s="7" t="s">
        <v>1370</v>
      </c>
      <c r="C5" s="7" t="s">
        <v>1260</v>
      </c>
    </row>
    <row r="6" spans="1:17" ht="17.850000000000001" customHeight="1">
      <c r="A6" s="8" t="s">
        <v>187</v>
      </c>
      <c r="B6" s="8">
        <f>COUNTIF('Anonimizēta aptaujas datu kopa'!$C$5:$C$276,A6)</f>
        <v>6</v>
      </c>
      <c r="C6" s="9">
        <f>IF(COUNTA('Anonimizēta aptaujas datu kopa'!$C$5:$C$276)=0,0,B6/COUNTA('Anonimizēta aptaujas datu kopa'!$C$5:$C$276))</f>
        <v>2.2058823529411766E-2</v>
      </c>
    </row>
    <row r="7" spans="1:17" ht="17.850000000000001" customHeight="1">
      <c r="A7" s="8" t="s">
        <v>101</v>
      </c>
      <c r="B7" s="8">
        <f>COUNTIF('Anonimizēta aptaujas datu kopa'!$C$5:$C$276,A7)</f>
        <v>26</v>
      </c>
      <c r="C7" s="9">
        <f>IF(COUNTA('Anonimizēta aptaujas datu kopa'!$C$5:$C$276)=0,0,B7/COUNTA('Anonimizēta aptaujas datu kopa'!$C$5:$C$276))</f>
        <v>9.5588235294117641E-2</v>
      </c>
    </row>
    <row r="8" spans="1:17" ht="17.850000000000001" customHeight="1">
      <c r="A8" s="8" t="s">
        <v>44</v>
      </c>
      <c r="B8" s="8">
        <f>COUNTIF('Anonimizēta aptaujas datu kopa'!$C$5:$C$276,A8)</f>
        <v>64</v>
      </c>
      <c r="C8" s="9">
        <f>IF(COUNTA('Anonimizēta aptaujas datu kopa'!$C$5:$C$276)=0,0,B8/COUNTA('Anonimizēta aptaujas datu kopa'!$C$5:$C$276))</f>
        <v>0.23529411764705882</v>
      </c>
    </row>
    <row r="9" spans="1:17" ht="17.850000000000001" customHeight="1">
      <c r="A9" s="8" t="s">
        <v>141</v>
      </c>
      <c r="B9" s="8">
        <f>COUNTIF('Anonimizēta aptaujas datu kopa'!$C$5:$C$276,A9)</f>
        <v>96</v>
      </c>
      <c r="C9" s="9">
        <f>IF(COUNTA('Anonimizēta aptaujas datu kopa'!$C$5:$C$276)=0,0,B9/COUNTA('Anonimizēta aptaujas datu kopa'!$C$5:$C$276))</f>
        <v>0.35294117647058826</v>
      </c>
    </row>
    <row r="10" spans="1:17" ht="17.850000000000001" customHeight="1">
      <c r="A10" s="8" t="s">
        <v>193</v>
      </c>
      <c r="B10" s="8">
        <f>COUNTIF('Anonimizēta aptaujas datu kopa'!$C$5:$C$276,A10)</f>
        <v>56</v>
      </c>
      <c r="C10" s="9">
        <f>IF(COUNTA('Anonimizēta aptaujas datu kopa'!$C$5:$C$276)=0,0,B10/COUNTA('Anonimizēta aptaujas datu kopa'!$C$5:$C$276))</f>
        <v>0.20588235294117646</v>
      </c>
    </row>
    <row r="11" spans="1:17" ht="17.850000000000001" customHeight="1">
      <c r="A11" s="8" t="s">
        <v>348</v>
      </c>
      <c r="B11" s="8">
        <f>COUNTIF('Anonimizēta aptaujas datu kopa'!$C$5:$C$276,A11)</f>
        <v>23</v>
      </c>
      <c r="C11" s="9">
        <f>IF(COUNTA('Anonimizēta aptaujas datu kopa'!$C$5:$C$276)=0,0,B11/COUNTA('Anonimizēta aptaujas datu kopa'!$C$5:$C$276))</f>
        <v>8.455882352941177E-2</v>
      </c>
    </row>
    <row r="12" spans="1:17" ht="17.850000000000001" customHeight="1">
      <c r="A12" s="8" t="s">
        <v>807</v>
      </c>
      <c r="B12" s="8">
        <f>COUNTIF('Anonimizēta aptaujas datu kopa'!$C$5:$C$276,A12)</f>
        <v>1</v>
      </c>
      <c r="C12" s="9">
        <f>IF(COUNTA('Anonimizēta aptaujas datu kopa'!$C$5:$C$276)=0,0,B12/COUNTA('Anonimizēta aptaujas datu kopa'!$C$5:$C$276))</f>
        <v>3.6764705882352941E-3</v>
      </c>
    </row>
    <row r="15" spans="1:17" ht="13.95" customHeight="1">
      <c r="A15" s="15" t="s">
        <v>1371</v>
      </c>
      <c r="B15" s="15"/>
      <c r="C15" s="15"/>
    </row>
    <row r="16" spans="1:17">
      <c r="A16" s="7" t="s">
        <v>1369</v>
      </c>
      <c r="B16" s="7" t="s">
        <v>1370</v>
      </c>
      <c r="C16" s="7" t="s">
        <v>1260</v>
      </c>
    </row>
    <row r="17" spans="1:3" ht="17.850000000000001" customHeight="1">
      <c r="A17" s="8" t="s">
        <v>691</v>
      </c>
      <c r="B17" s="8">
        <f>COUNTIF('Anonimizēta aptaujas datu kopa'!$D$5:$D$276,A17)</f>
        <v>2</v>
      </c>
      <c r="C17" s="9">
        <f>IF(COUNTA('Anonimizēta aptaujas datu kopa'!$D$5:$D$276)=0,0,B17/COUNTA('Anonimizēta aptaujas datu kopa'!$D$5:$D$276))</f>
        <v>7.4349442379182153E-3</v>
      </c>
    </row>
    <row r="18" spans="1:3" ht="17.850000000000001" customHeight="1">
      <c r="A18" s="8" t="s">
        <v>187</v>
      </c>
      <c r="B18" s="8">
        <f>COUNTIF('Anonimizēta aptaujas datu kopa'!$D$5:$D$276,A18)</f>
        <v>6</v>
      </c>
      <c r="C18" s="9">
        <f>IF(COUNTA('Anonimizēta aptaujas datu kopa'!$D$5:$D$276)=0,0,B18/COUNTA('Anonimizēta aptaujas datu kopa'!$D$5:$D$276))</f>
        <v>2.2304832713754646E-2</v>
      </c>
    </row>
    <row r="19" spans="1:3" ht="17.850000000000001" customHeight="1">
      <c r="A19" s="8" t="s">
        <v>101</v>
      </c>
      <c r="B19" s="8">
        <f>COUNTIF('Anonimizēta aptaujas datu kopa'!$D$5:$D$276,A19)</f>
        <v>41</v>
      </c>
      <c r="C19" s="9">
        <f>IF(COUNTA('Anonimizēta aptaujas datu kopa'!$D$5:$D$276)=0,0,B19/COUNTA('Anonimizēta aptaujas datu kopa'!$D$5:$D$276))</f>
        <v>0.15241635687732341</v>
      </c>
    </row>
    <row r="20" spans="1:3" ht="17.850000000000001" customHeight="1">
      <c r="A20" s="8" t="s">
        <v>44</v>
      </c>
      <c r="B20" s="8">
        <f>COUNTIF('Anonimizēta aptaujas datu kopa'!$D$5:$D$276,A20)</f>
        <v>82</v>
      </c>
      <c r="C20" s="9">
        <f>IF(COUNTA('Anonimizēta aptaujas datu kopa'!$D$5:$D$276)=0,0,B20/COUNTA('Anonimizēta aptaujas datu kopa'!$D$5:$D$276))</f>
        <v>0.30483271375464682</v>
      </c>
    </row>
    <row r="21" spans="1:3" ht="17.850000000000001" customHeight="1">
      <c r="A21" s="8" t="s">
        <v>141</v>
      </c>
      <c r="B21" s="8">
        <f>COUNTIF('Anonimizēta aptaujas datu kopa'!$D$5:$D$276,A21)</f>
        <v>80</v>
      </c>
      <c r="C21" s="9">
        <f>IF(COUNTA('Anonimizēta aptaujas datu kopa'!$D$5:$D$276)=0,0,B21/COUNTA('Anonimizēta aptaujas datu kopa'!$D$5:$D$276))</f>
        <v>0.29739776951672864</v>
      </c>
    </row>
    <row r="22" spans="1:3" ht="17.850000000000001" customHeight="1">
      <c r="A22" s="8" t="s">
        <v>193</v>
      </c>
      <c r="B22" s="8">
        <f>COUNTIF('Anonimizēta aptaujas datu kopa'!$D$5:$D$276,A22)</f>
        <v>47</v>
      </c>
      <c r="C22" s="9">
        <f>IF(COUNTA('Anonimizēta aptaujas datu kopa'!$D$5:$D$276)=0,0,B22/COUNTA('Anonimizēta aptaujas datu kopa'!$D$5:$D$276))</f>
        <v>0.17472118959107807</v>
      </c>
    </row>
    <row r="23" spans="1:3" ht="17.850000000000001" customHeight="1">
      <c r="A23" s="8" t="s">
        <v>348</v>
      </c>
      <c r="B23" s="8">
        <f>COUNTIF('Anonimizēta aptaujas datu kopa'!$D$5:$D$276,A23)</f>
        <v>11</v>
      </c>
      <c r="C23" s="9">
        <f>IF(COUNTA('Anonimizēta aptaujas datu kopa'!$D$5:$D$276)=0,0,B23/COUNTA('Anonimizēta aptaujas datu kopa'!$D$5:$D$276))</f>
        <v>4.0892193308550186E-2</v>
      </c>
    </row>
    <row r="26" spans="1:3" ht="13.95" customHeight="1">
      <c r="A26" s="15" t="s">
        <v>1372</v>
      </c>
      <c r="B26" s="15"/>
      <c r="C26" s="15"/>
    </row>
    <row r="27" spans="1:3">
      <c r="A27" s="7" t="s">
        <v>1369</v>
      </c>
      <c r="B27" s="7" t="s">
        <v>1370</v>
      </c>
      <c r="C27" s="7" t="s">
        <v>1260</v>
      </c>
    </row>
    <row r="28" spans="1:3" ht="17.850000000000001" customHeight="1">
      <c r="A28" s="8" t="s">
        <v>45</v>
      </c>
      <c r="B28" s="8">
        <f>COUNTIF('Anonimizēta aptaujas datu kopa'!$E$5:$E$276,A28)</f>
        <v>237</v>
      </c>
      <c r="C28" s="9">
        <f>IF(COUNTA('Anonimizēta aptaujas datu kopa'!$E$5:$E$276)=0,0,B28/COUNTA('Anonimizēta aptaujas datu kopa'!$E$5:$E$276))</f>
        <v>0.87132352941176472</v>
      </c>
    </row>
    <row r="29" spans="1:3" ht="17.850000000000001" customHeight="1">
      <c r="A29" s="8" t="s">
        <v>220</v>
      </c>
      <c r="B29" s="8">
        <f>COUNTIF('Anonimizēta aptaujas datu kopa'!$E$5:$E$276,A29)</f>
        <v>34</v>
      </c>
      <c r="C29" s="9">
        <f>IF(COUNTA('Anonimizēta aptaujas datu kopa'!$E$5:$E$276)=0,0,B29/COUNTA('Anonimizēta aptaujas datu kopa'!$E$5:$E$276))</f>
        <v>0.125</v>
      </c>
    </row>
    <row r="30" spans="1:3" ht="17.850000000000001" customHeight="1">
      <c r="A30" s="8" t="s">
        <v>856</v>
      </c>
      <c r="B30" s="8">
        <f>COUNTIF('Anonimizēta aptaujas datu kopa'!$E$5:$E$276,A30)</f>
        <v>1</v>
      </c>
      <c r="C30" s="9">
        <f>IF(COUNTA('Anonimizēta aptaujas datu kopa'!$E$5:$E$276)=0,0,B30/COUNTA('Anonimizēta aptaujas datu kopa'!$E$5:$E$276))</f>
        <v>3.6764705882352941E-3</v>
      </c>
    </row>
    <row r="33" spans="1:3" ht="13.95" customHeight="1">
      <c r="A33" s="15" t="s">
        <v>1373</v>
      </c>
      <c r="B33" s="15"/>
      <c r="C33" s="15"/>
    </row>
    <row r="34" spans="1:3">
      <c r="A34" s="7" t="s">
        <v>1369</v>
      </c>
      <c r="B34" s="7" t="s">
        <v>1370</v>
      </c>
      <c r="C34" s="7" t="s">
        <v>1260</v>
      </c>
    </row>
    <row r="35" spans="1:3" ht="17.850000000000001" customHeight="1">
      <c r="A35" s="8" t="s">
        <v>438</v>
      </c>
      <c r="B35" s="8">
        <f>COUNTIF('Anonimizēta aptaujas datu kopa'!$F$5:$F$276,A35)</f>
        <v>8</v>
      </c>
      <c r="C35" s="9">
        <f>IF(COUNTA('Anonimizēta aptaujas datu kopa'!$F$5:$F$276)=0,0,B35/COUNTA('Anonimizēta aptaujas datu kopa'!$F$5:$F$276))</f>
        <v>2.9411764705882353E-2</v>
      </c>
    </row>
    <row r="36" spans="1:3" ht="17.850000000000001" customHeight="1">
      <c r="A36" s="8" t="s">
        <v>169</v>
      </c>
      <c r="B36" s="8">
        <f>COUNTIF('Anonimizēta aptaujas datu kopa'!$F$5:$F$276,A36)</f>
        <v>96</v>
      </c>
      <c r="C36" s="9">
        <f>IF(COUNTA('Anonimizēta aptaujas datu kopa'!$F$5:$F$276)=0,0,B36/COUNTA('Anonimizēta aptaujas datu kopa'!$F$5:$F$276))</f>
        <v>0.35294117647058826</v>
      </c>
    </row>
    <row r="37" spans="1:3" ht="17.850000000000001" customHeight="1">
      <c r="A37" s="8" t="s">
        <v>46</v>
      </c>
      <c r="B37" s="8">
        <f>COUNTIF('Anonimizēta aptaujas datu kopa'!$F$5:$F$276,A37)</f>
        <v>168</v>
      </c>
      <c r="C37" s="9">
        <f>IF(COUNTA('Anonimizēta aptaujas datu kopa'!$F$5:$F$276)=0,0,B37/COUNTA('Anonimizēta aptaujas datu kopa'!$F$5:$F$276))</f>
        <v>0.61764705882352944</v>
      </c>
    </row>
    <row r="40" spans="1:3" ht="13.95" customHeight="1">
      <c r="A40" s="15" t="s">
        <v>1374</v>
      </c>
      <c r="B40" s="15"/>
      <c r="C40" s="15"/>
    </row>
    <row r="41" spans="1:3">
      <c r="A41" s="7" t="s">
        <v>1309</v>
      </c>
      <c r="B41" s="7" t="s">
        <v>1370</v>
      </c>
      <c r="C41" s="7" t="s">
        <v>1260</v>
      </c>
    </row>
    <row r="42" spans="1:3">
      <c r="A42" s="8" t="s">
        <v>83</v>
      </c>
      <c r="B42" s="8">
        <f>COUNTIF('Anonimizēta aptaujas datu kopa'!$G$5:$G$276,A42)</f>
        <v>95</v>
      </c>
      <c r="C42" s="9">
        <f>B42/COUNTA('Anonimizēta aptaujas datu kopa'!$G$5:$G$276)</f>
        <v>0.34926470588235292</v>
      </c>
    </row>
    <row r="43" spans="1:3">
      <c r="A43" s="8" t="s">
        <v>335</v>
      </c>
      <c r="B43" s="8">
        <f>COUNTIF('Anonimizēta aptaujas datu kopa'!$G$5:$G$276,A43)</f>
        <v>15</v>
      </c>
      <c r="C43" s="9">
        <f>B43/COUNTA('Anonimizēta aptaujas datu kopa'!$G$5:$G$276)</f>
        <v>5.514705882352941E-2</v>
      </c>
    </row>
    <row r="44" spans="1:3">
      <c r="A44" s="8" t="s">
        <v>221</v>
      </c>
      <c r="B44" s="8">
        <f>COUNTIF('Anonimizēta aptaujas datu kopa'!$G$5:$G$276,A44)</f>
        <v>14</v>
      </c>
      <c r="C44" s="9">
        <f>B44/COUNTA('Anonimizēta aptaujas datu kopa'!$G$5:$G$276)</f>
        <v>5.1470588235294115E-2</v>
      </c>
    </row>
    <row r="45" spans="1:3">
      <c r="A45" s="8" t="s">
        <v>385</v>
      </c>
      <c r="B45" s="8">
        <f>COUNTIF('Anonimizēta aptaujas datu kopa'!$G$5:$G$276,A45)</f>
        <v>14</v>
      </c>
      <c r="C45" s="9">
        <f>B45/COUNTA('Anonimizēta aptaujas datu kopa'!$G$5:$G$276)</f>
        <v>5.1470588235294115E-2</v>
      </c>
    </row>
    <row r="46" spans="1:3">
      <c r="A46" s="8" t="s">
        <v>70</v>
      </c>
      <c r="B46" s="8">
        <f>COUNTIF('Anonimizēta aptaujas datu kopa'!$G$5:$G$276,A46)</f>
        <v>11</v>
      </c>
      <c r="C46" s="9">
        <f>B46/COUNTA('Anonimizēta aptaujas datu kopa'!$G$5:$G$276)</f>
        <v>4.0441176470588237E-2</v>
      </c>
    </row>
    <row r="47" spans="1:3">
      <c r="A47" s="8" t="s">
        <v>406</v>
      </c>
      <c r="B47" s="8">
        <f>COUNTIF('Anonimizēta aptaujas datu kopa'!$G$5:$G$276,A47)</f>
        <v>9</v>
      </c>
      <c r="C47" s="9">
        <f>B47/COUNTA('Anonimizēta aptaujas datu kopa'!$G$5:$G$276)</f>
        <v>3.3088235294117647E-2</v>
      </c>
    </row>
    <row r="48" spans="1:3">
      <c r="A48" s="8" t="s">
        <v>462</v>
      </c>
      <c r="B48" s="8">
        <f>COUNTIF('Anonimizēta aptaujas datu kopa'!$G$5:$G$276,A48)</f>
        <v>9</v>
      </c>
      <c r="C48" s="9">
        <f>B48/COUNTA('Anonimizēta aptaujas datu kopa'!$G$5:$G$276)</f>
        <v>3.3088235294117647E-2</v>
      </c>
    </row>
    <row r="49" spans="1:3">
      <c r="A49" s="8" t="s">
        <v>147</v>
      </c>
      <c r="B49" s="8">
        <f>COUNTIF('Anonimizēta aptaujas datu kopa'!$G$5:$G$276,A49)</f>
        <v>8</v>
      </c>
      <c r="C49" s="9">
        <f>B49/COUNTA('Anonimizēta aptaujas datu kopa'!$G$5:$G$276)</f>
        <v>2.9411764705882353E-2</v>
      </c>
    </row>
    <row r="50" spans="1:3">
      <c r="A50" s="8" t="s">
        <v>388</v>
      </c>
      <c r="B50" s="8">
        <f>COUNTIF('Anonimizēta aptaujas datu kopa'!$G$5:$G$276,A50)</f>
        <v>7</v>
      </c>
      <c r="C50" s="9">
        <f>B50/COUNTA('Anonimizēta aptaujas datu kopa'!$G$5:$G$276)</f>
        <v>2.5735294117647058E-2</v>
      </c>
    </row>
    <row r="51" spans="1:3">
      <c r="A51" s="8" t="s">
        <v>424</v>
      </c>
      <c r="B51" s="8">
        <f>COUNTIF('Anonimizēta aptaujas datu kopa'!$G$5:$G$276,A51)</f>
        <v>7</v>
      </c>
      <c r="C51" s="9">
        <f>B51/COUNTA('Anonimizēta aptaujas datu kopa'!$G$5:$G$276)</f>
        <v>2.5735294117647058E-2</v>
      </c>
    </row>
    <row r="54" spans="1:3" ht="23.4">
      <c r="A54" s="11" t="s">
        <v>1366</v>
      </c>
    </row>
  </sheetData>
  <mergeCells count="6">
    <mergeCell ref="A40:C40"/>
    <mergeCell ref="A1:Q1"/>
    <mergeCell ref="A4:C4"/>
    <mergeCell ref="A15:C15"/>
    <mergeCell ref="A26:C26"/>
    <mergeCell ref="A33:C3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3"/>
  <sheetViews>
    <sheetView workbookViewId="0"/>
  </sheetViews>
  <sheetFormatPr defaultRowHeight="13.8"/>
  <cols>
    <col min="1" max="1" width="40" customWidth="1"/>
    <col min="2" max="3" width="12" customWidth="1"/>
  </cols>
  <sheetData>
    <row r="1" spans="1:17" ht="17.850000000000001" customHeight="1">
      <c r="A1" s="13" t="s">
        <v>1375</v>
      </c>
      <c r="B1" s="13"/>
      <c r="C1" s="13"/>
      <c r="D1" s="13"/>
      <c r="E1" s="13"/>
      <c r="F1" s="13"/>
      <c r="G1" s="13"/>
      <c r="H1" s="13"/>
      <c r="I1" s="13"/>
      <c r="J1" s="13"/>
      <c r="K1" s="13"/>
      <c r="L1" s="13"/>
      <c r="M1" s="13"/>
      <c r="N1" s="13"/>
      <c r="O1" s="13"/>
      <c r="P1" s="13"/>
      <c r="Q1" s="13"/>
    </row>
    <row r="4" spans="1:17" ht="13.95" customHeight="1">
      <c r="A4" s="15" t="s">
        <v>1376</v>
      </c>
      <c r="B4" s="15"/>
      <c r="C4" s="15"/>
    </row>
    <row r="5" spans="1:17">
      <c r="A5" s="7" t="s">
        <v>1369</v>
      </c>
      <c r="B5" s="7" t="s">
        <v>1370</v>
      </c>
      <c r="C5" s="7" t="s">
        <v>1260</v>
      </c>
    </row>
    <row r="6" spans="1:17" ht="17.850000000000001" customHeight="1">
      <c r="A6" s="8" t="s">
        <v>84</v>
      </c>
      <c r="B6" s="8">
        <f>COUNTIF('Anonimizēta aptaujas datu kopa'!$H$5:$H$276,A6)</f>
        <v>44</v>
      </c>
      <c r="C6" s="9">
        <f>IF(COUNTA('Anonimizēta aptaujas datu kopa'!$H$5:$H$276)=0,0,B6/COUNTA('Anonimizēta aptaujas datu kopa'!$H$5:$H$276))</f>
        <v>0.16176470588235295</v>
      </c>
    </row>
    <row r="7" spans="1:17" ht="17.850000000000001" customHeight="1">
      <c r="A7" s="8" t="s">
        <v>48</v>
      </c>
      <c r="B7" s="8">
        <f>COUNTIF('Anonimizēta aptaujas datu kopa'!$H$5:$H$276,A7)</f>
        <v>29</v>
      </c>
      <c r="C7" s="9">
        <f>IF(COUNTA('Anonimizēta aptaujas datu kopa'!$H$5:$H$276)=0,0,B7/COUNTA('Anonimizēta aptaujas datu kopa'!$H$5:$H$276))</f>
        <v>0.10661764705882353</v>
      </c>
    </row>
    <row r="8" spans="1:17" ht="17.850000000000001" customHeight="1">
      <c r="A8" s="8" t="s">
        <v>49</v>
      </c>
      <c r="B8" s="8">
        <f>COUNTIF('Anonimizēta aptaujas datu kopa'!$H$5:$H$276,A8)</f>
        <v>23</v>
      </c>
      <c r="C8" s="9">
        <f>IF(COUNTA('Anonimizēta aptaujas datu kopa'!$H$5:$H$276)=0,0,B8/COUNTA('Anonimizēta aptaujas datu kopa'!$H$5:$H$276))</f>
        <v>8.455882352941177E-2</v>
      </c>
    </row>
    <row r="9" spans="1:17" ht="17.850000000000001" customHeight="1">
      <c r="A9" s="8" t="s">
        <v>72</v>
      </c>
      <c r="B9" s="8">
        <f>COUNTIF('Anonimizēta aptaujas datu kopa'!$H$5:$H$276,A9)</f>
        <v>34</v>
      </c>
      <c r="C9" s="9">
        <f>IF(COUNTA('Anonimizēta aptaujas datu kopa'!$H$5:$H$276)=0,0,B9/COUNTA('Anonimizēta aptaujas datu kopa'!$H$5:$H$276))</f>
        <v>0.125</v>
      </c>
    </row>
    <row r="10" spans="1:17" ht="17.850000000000001" customHeight="1">
      <c r="A10" s="8" t="s">
        <v>148</v>
      </c>
      <c r="B10" s="8">
        <f>COUNTIF('Anonimizēta aptaujas datu kopa'!$H$5:$H$276,A10)</f>
        <v>30</v>
      </c>
      <c r="C10" s="9">
        <f>IF(COUNTA('Anonimizēta aptaujas datu kopa'!$H$5:$H$276)=0,0,B10/COUNTA('Anonimizēta aptaujas datu kopa'!$H$5:$H$276))</f>
        <v>0.11029411764705882</v>
      </c>
    </row>
    <row r="11" spans="1:17" ht="17.850000000000001" customHeight="1">
      <c r="A11" s="8" t="s">
        <v>260</v>
      </c>
      <c r="B11" s="8">
        <f>COUNTIF('Anonimizēta aptaujas datu kopa'!$H$5:$H$276,A11)</f>
        <v>87</v>
      </c>
      <c r="C11" s="9">
        <f>IF(COUNTA('Anonimizēta aptaujas datu kopa'!$H$5:$H$276)=0,0,B11/COUNTA('Anonimizēta aptaujas datu kopa'!$H$5:$H$276))</f>
        <v>0.31985294117647056</v>
      </c>
    </row>
    <row r="12" spans="1:17" ht="17.850000000000001" customHeight="1">
      <c r="A12" s="8" t="s">
        <v>78</v>
      </c>
      <c r="B12" s="8">
        <f>COUNTIF('Anonimizēta aptaujas datu kopa'!$H$5:$H$276,A12)</f>
        <v>18</v>
      </c>
      <c r="C12" s="9">
        <f>IF(COUNTA('Anonimizēta aptaujas datu kopa'!$H$5:$H$276)=0,0,B12/COUNTA('Anonimizēta aptaujas datu kopa'!$H$5:$H$276))</f>
        <v>6.6176470588235295E-2</v>
      </c>
    </row>
    <row r="13" spans="1:17" ht="17.850000000000001" customHeight="1">
      <c r="A13" s="8" t="s">
        <v>71</v>
      </c>
      <c r="B13" s="8">
        <f>COUNTIF('Anonimizēta aptaujas datu kopa'!$H$5:$H$276,A13)</f>
        <v>7</v>
      </c>
      <c r="C13" s="9">
        <f>IF(COUNTA('Anonimizēta aptaujas datu kopa'!$H$5:$H$276)=0,0,B13/COUNTA('Anonimizēta aptaujas datu kopa'!$H$5:$H$276))</f>
        <v>2.5735294117647058E-2</v>
      </c>
    </row>
    <row r="16" spans="1:17" ht="13.95" customHeight="1">
      <c r="A16" s="15" t="s">
        <v>1313</v>
      </c>
      <c r="B16" s="15"/>
      <c r="C16" s="15"/>
    </row>
    <row r="17" spans="1:3">
      <c r="A17" s="7" t="s">
        <v>1369</v>
      </c>
      <c r="B17" s="7" t="s">
        <v>1370</v>
      </c>
      <c r="C17" s="7" t="s">
        <v>1260</v>
      </c>
    </row>
    <row r="18" spans="1:3" ht="17.850000000000001" customHeight="1">
      <c r="A18" s="8" t="s">
        <v>103</v>
      </c>
      <c r="B18" s="8">
        <f>COUNTIF('Anonimizēta aptaujas datu kopa'!$I$5:$I$276,A18)</f>
        <v>164</v>
      </c>
      <c r="C18" s="9">
        <v>0.77358490566037741</v>
      </c>
    </row>
    <row r="19" spans="1:3" ht="17.850000000000001" customHeight="1">
      <c r="A19" s="8" t="s">
        <v>149</v>
      </c>
      <c r="B19" s="8">
        <f>COUNTIF('Anonimizēta aptaujas datu kopa'!$I$5:$I$276,A19)</f>
        <v>29</v>
      </c>
      <c r="C19" s="9">
        <v>0.13679245283018868</v>
      </c>
    </row>
    <row r="20" spans="1:3" ht="17.850000000000001" customHeight="1">
      <c r="A20" s="8" t="s">
        <v>222</v>
      </c>
      <c r="B20" s="8">
        <f>COUNTIF('Anonimizēta aptaujas datu kopa'!$I$5:$I$276,A20)</f>
        <v>13</v>
      </c>
      <c r="C20" s="9">
        <v>6.1320754716981132E-2</v>
      </c>
    </row>
    <row r="21" spans="1:3" ht="17.850000000000001" customHeight="1">
      <c r="A21" s="8" t="s">
        <v>102</v>
      </c>
      <c r="B21" s="8">
        <f>COUNTIF('Anonimizēta aptaujas datu kopa'!$I$5:$I$276,A21)</f>
        <v>6</v>
      </c>
      <c r="C21" s="9">
        <v>2.8301886792452831E-2</v>
      </c>
    </row>
    <row r="22" spans="1:3" ht="17.850000000000001" customHeight="1">
      <c r="A22" s="8" t="s">
        <v>260</v>
      </c>
      <c r="B22" s="8">
        <f>COUNTIF('Anonimizēta aptaujas datu kopa'!$I$5:$I$276,A22)</f>
        <v>57</v>
      </c>
      <c r="C22" s="9"/>
    </row>
    <row r="25" spans="1:3" ht="13.95" customHeight="1">
      <c r="A25" s="15" t="s">
        <v>1377</v>
      </c>
      <c r="B25" s="15"/>
      <c r="C25" s="15"/>
    </row>
    <row r="26" spans="1:3">
      <c r="A26" s="7" t="s">
        <v>1369</v>
      </c>
      <c r="B26" s="7" t="s">
        <v>1370</v>
      </c>
      <c r="C26" s="7" t="s">
        <v>1260</v>
      </c>
    </row>
    <row r="27" spans="1:3" ht="17.850000000000001" customHeight="1">
      <c r="A27" s="8" t="s">
        <v>84</v>
      </c>
      <c r="B27" s="8">
        <f>COUNTIF('Anonimizēta aptaujas datu kopa'!$J$5:$J$276,A27)</f>
        <v>46</v>
      </c>
      <c r="C27" s="9">
        <f>IF(COUNTA('Anonimizēta aptaujas datu kopa'!$J$5:$J$276)=0,0,B27/COUNTA('Anonimizēta aptaujas datu kopa'!$J$5:$J$276))</f>
        <v>0.16911764705882354</v>
      </c>
    </row>
    <row r="28" spans="1:3" ht="17.850000000000001" customHeight="1">
      <c r="A28" s="8" t="s">
        <v>48</v>
      </c>
      <c r="B28" s="8">
        <f>COUNTIF('Anonimizēta aptaujas datu kopa'!$J$5:$J$276,A28)</f>
        <v>65</v>
      </c>
      <c r="C28" s="9">
        <f>IF(COUNTA('Anonimizēta aptaujas datu kopa'!$J$5:$J$276)=0,0,B28/COUNTA('Anonimizēta aptaujas datu kopa'!$J$5:$J$276))</f>
        <v>0.23897058823529413</v>
      </c>
    </row>
    <row r="29" spans="1:3" ht="17.850000000000001" customHeight="1">
      <c r="A29" s="8" t="s">
        <v>49</v>
      </c>
      <c r="B29" s="8">
        <f>COUNTIF('Anonimizēta aptaujas datu kopa'!$J$5:$J$276,A29)</f>
        <v>35</v>
      </c>
      <c r="C29" s="9">
        <f>IF(COUNTA('Anonimizēta aptaujas datu kopa'!$J$5:$J$276)=0,0,B29/COUNTA('Anonimizēta aptaujas datu kopa'!$J$5:$J$276))</f>
        <v>0.12867647058823528</v>
      </c>
    </row>
    <row r="30" spans="1:3" ht="17.850000000000001" customHeight="1">
      <c r="A30" s="8" t="s">
        <v>72</v>
      </c>
      <c r="B30" s="8">
        <f>COUNTIF('Anonimizēta aptaujas datu kopa'!$J$5:$J$276,A30)</f>
        <v>51</v>
      </c>
      <c r="C30" s="9">
        <f>IF(COUNTA('Anonimizēta aptaujas datu kopa'!$J$5:$J$276)=0,0,B30/COUNTA('Anonimizēta aptaujas datu kopa'!$J$5:$J$276))</f>
        <v>0.1875</v>
      </c>
    </row>
    <row r="31" spans="1:3" ht="17.850000000000001" customHeight="1">
      <c r="A31" s="8" t="s">
        <v>148</v>
      </c>
      <c r="B31" s="8">
        <f>COUNTIF('Anonimizēta aptaujas datu kopa'!$J$5:$J$276,A31)</f>
        <v>40</v>
      </c>
      <c r="C31" s="9">
        <f>IF(COUNTA('Anonimizēta aptaujas datu kopa'!$J$5:$J$276)=0,0,B31/COUNTA('Anonimizēta aptaujas datu kopa'!$J$5:$J$276))</f>
        <v>0.14705882352941177</v>
      </c>
    </row>
    <row r="32" spans="1:3" ht="17.850000000000001" customHeight="1">
      <c r="A32" s="8" t="s">
        <v>133</v>
      </c>
      <c r="B32" s="8">
        <f>COUNTIF('Anonimizēta aptaujas datu kopa'!$J$5:$J$276,A32)</f>
        <v>3</v>
      </c>
      <c r="C32" s="9">
        <f>IF(COUNTA('Anonimizēta aptaujas datu kopa'!$J$5:$J$276)=0,0,B32/COUNTA('Anonimizēta aptaujas datu kopa'!$J$5:$J$276))</f>
        <v>1.1029411764705883E-2</v>
      </c>
    </row>
    <row r="33" spans="1:3" ht="17.850000000000001" customHeight="1">
      <c r="A33" s="8" t="s">
        <v>371</v>
      </c>
      <c r="B33" s="8">
        <f>COUNTIF('Anonimizēta aptaujas datu kopa'!$J$5:$J$276,A33)</f>
        <v>21</v>
      </c>
      <c r="C33" s="9">
        <f>IF(COUNTA('Anonimizēta aptaujas datu kopa'!$J$5:$J$276)=0,0,B33/COUNTA('Anonimizēta aptaujas datu kopa'!$J$5:$J$276))</f>
        <v>7.720588235294118E-2</v>
      </c>
    </row>
    <row r="34" spans="1:3" ht="17.850000000000001" customHeight="1">
      <c r="A34" s="8" t="s">
        <v>78</v>
      </c>
      <c r="B34" s="8">
        <f>COUNTIF('Anonimizēta aptaujas datu kopa'!$J$5:$J$276,A34)</f>
        <v>11</v>
      </c>
      <c r="C34" s="9">
        <f>IF(COUNTA('Anonimizēta aptaujas datu kopa'!$J$5:$J$276)=0,0,B34/COUNTA('Anonimizēta aptaujas datu kopa'!$J$5:$J$276))</f>
        <v>4.0441176470588237E-2</v>
      </c>
    </row>
    <row r="37" spans="1:3" ht="13.95" customHeight="1">
      <c r="A37" s="15" t="s">
        <v>1316</v>
      </c>
      <c r="B37" s="15"/>
      <c r="C37" s="15"/>
    </row>
    <row r="38" spans="1:3">
      <c r="A38" s="7" t="s">
        <v>1369</v>
      </c>
      <c r="B38" s="7" t="s">
        <v>1370</v>
      </c>
      <c r="C38" s="7" t="s">
        <v>1260</v>
      </c>
    </row>
    <row r="39" spans="1:3" ht="17.850000000000001" customHeight="1">
      <c r="A39" s="8" t="s">
        <v>103</v>
      </c>
      <c r="B39" s="8">
        <f>COUNTIF('Anonimizēta aptaujas datu kopa'!$K$5:$K$276,A39)</f>
        <v>222</v>
      </c>
      <c r="C39" s="9">
        <v>0.8571428571428571</v>
      </c>
    </row>
    <row r="40" spans="1:3" ht="17.850000000000001" customHeight="1">
      <c r="A40" s="8" t="s">
        <v>194</v>
      </c>
      <c r="B40" s="8">
        <f>COUNTIF('Anonimizēta aptaujas datu kopa'!$K$5:$K$276,A40)</f>
        <v>24</v>
      </c>
      <c r="C40" s="9">
        <v>9.2664092664092659E-2</v>
      </c>
    </row>
    <row r="41" spans="1:3" ht="17.850000000000001" customHeight="1">
      <c r="A41" s="8" t="s">
        <v>222</v>
      </c>
      <c r="B41" s="8">
        <f>COUNTIF('Anonimizēta aptaujas datu kopa'!$K$5:$K$276,A41)</f>
        <v>6</v>
      </c>
      <c r="C41" s="9">
        <v>2.3166023166023165E-2</v>
      </c>
    </row>
    <row r="42" spans="1:3" ht="17.850000000000001" customHeight="1">
      <c r="A42" s="8" t="s">
        <v>102</v>
      </c>
      <c r="B42" s="8">
        <f>COUNTIF('Anonimizēta aptaujas datu kopa'!$K$5:$K$276,A42)</f>
        <v>7</v>
      </c>
      <c r="C42" s="9">
        <v>2.7027027027027029E-2</v>
      </c>
    </row>
    <row r="43" spans="1:3" ht="17.850000000000001" customHeight="1">
      <c r="A43" s="8" t="s">
        <v>371</v>
      </c>
      <c r="B43" s="8">
        <f>COUNTIF('Anonimizēta aptaujas datu kopa'!$K$5:$K$276,A43)</f>
        <v>10</v>
      </c>
      <c r="C43" s="9"/>
    </row>
    <row r="46" spans="1:3" ht="13.95" customHeight="1">
      <c r="A46" s="15" t="s">
        <v>1378</v>
      </c>
      <c r="B46" s="15"/>
      <c r="C46" s="15"/>
    </row>
    <row r="47" spans="1:3">
      <c r="A47" s="7" t="s">
        <v>1369</v>
      </c>
      <c r="B47" s="7" t="s">
        <v>1370</v>
      </c>
      <c r="C47" s="7" t="s">
        <v>1260</v>
      </c>
    </row>
    <row r="48" spans="1:3" ht="17.850000000000001" customHeight="1">
      <c r="A48" s="8" t="s">
        <v>85</v>
      </c>
      <c r="B48" s="8">
        <f>COUNTIF('Anonimizēta aptaujas datu kopa'!$L$5:$L$276,A48)</f>
        <v>202</v>
      </c>
      <c r="C48" s="9">
        <f>IF(COUNTA('Anonimizēta aptaujas datu kopa'!$L$5:$L$276)=0,0,B48/COUNTA('Anonimizēta aptaujas datu kopa'!$L$5:$L$276))</f>
        <v>0.74264705882352944</v>
      </c>
    </row>
    <row r="49" spans="1:3" ht="17.850000000000001" customHeight="1">
      <c r="A49" s="8" t="s">
        <v>55</v>
      </c>
      <c r="B49" s="8">
        <f>COUNTIF('Anonimizēta aptaujas datu kopa'!$L$5:$L$276,A49)</f>
        <v>55</v>
      </c>
      <c r="C49" s="9">
        <f>IF(COUNTA('Anonimizēta aptaujas datu kopa'!$L$5:$L$276)=0,0,B49/COUNTA('Anonimizēta aptaujas datu kopa'!$L$5:$L$276))</f>
        <v>0.20220588235294118</v>
      </c>
    </row>
    <row r="50" spans="1:3" ht="17.850000000000001" customHeight="1">
      <c r="A50" s="8" t="s">
        <v>50</v>
      </c>
      <c r="B50" s="8">
        <f>COUNTIF('Anonimizēta aptaujas datu kopa'!$L$5:$L$276,A50)</f>
        <v>15</v>
      </c>
      <c r="C50" s="9">
        <f>IF(COUNTA('Anonimizēta aptaujas datu kopa'!$L$5:$L$276)=0,0,B50/COUNTA('Anonimizēta aptaujas datu kopa'!$L$5:$L$276))</f>
        <v>5.514705882352941E-2</v>
      </c>
    </row>
    <row r="53" spans="1:3" ht="23.4">
      <c r="A53" s="11" t="s">
        <v>1366</v>
      </c>
    </row>
  </sheetData>
  <mergeCells count="6">
    <mergeCell ref="A46:C46"/>
    <mergeCell ref="A1:Q1"/>
    <mergeCell ref="A4:C4"/>
    <mergeCell ref="A16:C16"/>
    <mergeCell ref="A25:C25"/>
    <mergeCell ref="A37:C3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0"/>
  <sheetViews>
    <sheetView workbookViewId="0"/>
  </sheetViews>
  <sheetFormatPr defaultRowHeight="13.8"/>
  <cols>
    <col min="1" max="1" width="40" customWidth="1"/>
    <col min="2" max="3" width="12" customWidth="1"/>
  </cols>
  <sheetData>
    <row r="1" spans="1:17" ht="17.850000000000001" customHeight="1">
      <c r="A1" s="13" t="s">
        <v>1379</v>
      </c>
      <c r="B1" s="13"/>
      <c r="C1" s="13"/>
      <c r="D1" s="13"/>
      <c r="E1" s="13"/>
      <c r="F1" s="13"/>
      <c r="G1" s="13"/>
      <c r="H1" s="13"/>
      <c r="I1" s="13"/>
      <c r="J1" s="13"/>
      <c r="K1" s="13"/>
      <c r="L1" s="13"/>
      <c r="M1" s="13"/>
      <c r="N1" s="13"/>
      <c r="O1" s="13"/>
      <c r="P1" s="13"/>
      <c r="Q1" s="13"/>
    </row>
    <row r="4" spans="1:17" ht="13.95" customHeight="1">
      <c r="A4" s="15" t="s">
        <v>1380</v>
      </c>
      <c r="B4" s="15"/>
      <c r="C4" s="15"/>
    </row>
    <row r="5" spans="1:17">
      <c r="A5" s="7" t="s">
        <v>1369</v>
      </c>
      <c r="B5" s="7" t="s">
        <v>1370</v>
      </c>
      <c r="C5" s="7" t="s">
        <v>1260</v>
      </c>
    </row>
    <row r="6" spans="1:17" ht="17.850000000000001" customHeight="1">
      <c r="A6" s="8" t="s">
        <v>183</v>
      </c>
      <c r="B6" s="8">
        <f>COUNTIF('Anonimizēta aptaujas datu kopa'!$M$5:$M$276,A6)</f>
        <v>34</v>
      </c>
      <c r="C6" s="9">
        <f>IF(COUNTA('Anonimizēta aptaujas datu kopa'!$M$5:$M$276)=0,0,B6/COUNTA('Anonimizēta aptaujas datu kopa'!$M$5:$M$276))</f>
        <v>0.125</v>
      </c>
    </row>
    <row r="7" spans="1:17" ht="17.850000000000001" customHeight="1">
      <c r="A7" s="8" t="s">
        <v>134</v>
      </c>
      <c r="B7" s="8">
        <f>COUNTIF('Anonimizēta aptaujas datu kopa'!$M$5:$M$276,A7)</f>
        <v>51</v>
      </c>
      <c r="C7" s="9">
        <f>IF(COUNTA('Anonimizēta aptaujas datu kopa'!$M$5:$M$276)=0,0,B7/COUNTA('Anonimizēta aptaujas datu kopa'!$M$5:$M$276))</f>
        <v>0.1875</v>
      </c>
    </row>
    <row r="8" spans="1:17" ht="17.850000000000001" customHeight="1">
      <c r="A8" s="8" t="s">
        <v>73</v>
      </c>
      <c r="B8" s="8">
        <f>COUNTIF('Anonimizēta aptaujas datu kopa'!$M$5:$M$276,A8)</f>
        <v>44</v>
      </c>
      <c r="C8" s="9">
        <f>IF(COUNTA('Anonimizēta aptaujas datu kopa'!$M$5:$M$276)=0,0,B8/COUNTA('Anonimizēta aptaujas datu kopa'!$M$5:$M$276))</f>
        <v>0.16176470588235295</v>
      </c>
    </row>
    <row r="9" spans="1:17" ht="17.850000000000001" customHeight="1">
      <c r="A9" s="8" t="s">
        <v>188</v>
      </c>
      <c r="B9" s="8">
        <f>COUNTIF('Anonimizēta aptaujas datu kopa'!$M$5:$M$276,A9)</f>
        <v>37</v>
      </c>
      <c r="C9" s="9">
        <f>IF(COUNTA('Anonimizēta aptaujas datu kopa'!$M$5:$M$276)=0,0,B9/COUNTA('Anonimizēta aptaujas datu kopa'!$M$5:$M$276))</f>
        <v>0.13602941176470587</v>
      </c>
    </row>
    <row r="10" spans="1:17" ht="17.850000000000001" customHeight="1">
      <c r="A10" s="8" t="s">
        <v>51</v>
      </c>
      <c r="B10" s="8">
        <f>COUNTIF('Anonimizēta aptaujas datu kopa'!$M$5:$M$276,A10)</f>
        <v>19</v>
      </c>
      <c r="C10" s="9">
        <f>IF(COUNTA('Anonimizēta aptaujas datu kopa'!$M$5:$M$276)=0,0,B10/COUNTA('Anonimizēta aptaujas datu kopa'!$M$5:$M$276))</f>
        <v>6.985294117647059E-2</v>
      </c>
    </row>
    <row r="11" spans="1:17" ht="17.850000000000001" customHeight="1">
      <c r="A11" s="8" t="s">
        <v>86</v>
      </c>
      <c r="B11" s="8">
        <f>COUNTIF('Anonimizēta aptaujas datu kopa'!$M$5:$M$276,A11)</f>
        <v>87</v>
      </c>
      <c r="C11" s="9">
        <f>IF(COUNTA('Anonimizēta aptaujas datu kopa'!$M$5:$M$276)=0,0,B11/COUNTA('Anonimizēta aptaujas datu kopa'!$M$5:$M$276))</f>
        <v>0.31985294117647056</v>
      </c>
    </row>
    <row r="14" spans="1:17" ht="13.95" customHeight="1">
      <c r="A14" s="15" t="s">
        <v>1381</v>
      </c>
      <c r="B14" s="15"/>
      <c r="C14" s="15"/>
    </row>
    <row r="15" spans="1:17">
      <c r="A15" s="7" t="s">
        <v>1369</v>
      </c>
      <c r="B15" s="7" t="s">
        <v>1370</v>
      </c>
      <c r="C15" s="7" t="s">
        <v>1260</v>
      </c>
    </row>
    <row r="16" spans="1:17" ht="17.850000000000001" customHeight="1">
      <c r="A16" s="8" t="s">
        <v>115</v>
      </c>
      <c r="B16" s="8">
        <f>COUNTIF('Anonimizēta aptaujas datu kopa'!$N$5:$N$276,A16)</f>
        <v>59</v>
      </c>
      <c r="C16" s="9">
        <f>IF(COUNTA('Anonimizēta aptaujas datu kopa'!$N$5:$N$276)=0,0,B16/COUNTA('Anonimizēta aptaujas datu kopa'!$N$5:$N$276))</f>
        <v>0.21933085501858737</v>
      </c>
    </row>
    <row r="17" spans="1:3" ht="17.850000000000001" customHeight="1">
      <c r="A17" s="8" t="s">
        <v>104</v>
      </c>
      <c r="B17" s="8">
        <f>COUNTIF('Anonimizēta aptaujas datu kopa'!$N$5:$N$276,A17)</f>
        <v>81</v>
      </c>
      <c r="C17" s="9">
        <f>IF(COUNTA('Anonimizēta aptaujas datu kopa'!$N$5:$N$276)=0,0,B17/COUNTA('Anonimizēta aptaujas datu kopa'!$N$5:$N$276))</f>
        <v>0.30111524163568776</v>
      </c>
    </row>
    <row r="18" spans="1:3" ht="17.850000000000001" customHeight="1">
      <c r="A18" s="8" t="s">
        <v>125</v>
      </c>
      <c r="B18" s="8">
        <f>COUNTIF('Anonimizēta aptaujas datu kopa'!$N$5:$N$276,A18)</f>
        <v>60</v>
      </c>
      <c r="C18" s="9">
        <f>IF(COUNTA('Anonimizēta aptaujas datu kopa'!$N$5:$N$276)=0,0,B18/COUNTA('Anonimizēta aptaujas datu kopa'!$N$5:$N$276))</f>
        <v>0.22304832713754646</v>
      </c>
    </row>
    <row r="19" spans="1:3" ht="17.850000000000001" customHeight="1">
      <c r="A19" s="8" t="s">
        <v>150</v>
      </c>
      <c r="B19" s="8">
        <f>COUNTIF('Anonimizēta aptaujas datu kopa'!$N$5:$N$276,A19)</f>
        <v>40</v>
      </c>
      <c r="C19" s="9">
        <f>IF(COUNTA('Anonimizēta aptaujas datu kopa'!$N$5:$N$276)=0,0,B19/COUNTA('Anonimizēta aptaujas datu kopa'!$N$5:$N$276))</f>
        <v>0.14869888475836432</v>
      </c>
    </row>
    <row r="20" spans="1:3" ht="17.850000000000001" customHeight="1">
      <c r="A20" s="8" t="s">
        <v>148</v>
      </c>
      <c r="B20" s="8">
        <f>COUNTIF('Anonimizēta aptaujas datu kopa'!$N$5:$N$276,A20)</f>
        <v>16</v>
      </c>
      <c r="C20" s="9">
        <f>IF(COUNTA('Anonimizēta aptaujas datu kopa'!$N$5:$N$276)=0,0,B20/COUNTA('Anonimizēta aptaujas datu kopa'!$N$5:$N$276))</f>
        <v>5.9479553903345722E-2</v>
      </c>
    </row>
    <row r="21" spans="1:3" ht="17.850000000000001" customHeight="1">
      <c r="A21" s="8" t="s">
        <v>78</v>
      </c>
      <c r="B21" s="8">
        <f>COUNTIF('Anonimizēta aptaujas datu kopa'!$N$5:$N$276,A21)</f>
        <v>13</v>
      </c>
      <c r="C21" s="9">
        <f>IF(COUNTA('Anonimizēta aptaujas datu kopa'!$N$5:$N$276)=0,0,B21/COUNTA('Anonimizēta aptaujas datu kopa'!$N$5:$N$276))</f>
        <v>4.8327137546468404E-2</v>
      </c>
    </row>
    <row r="24" spans="1:3" ht="13.95" customHeight="1">
      <c r="A24" s="15" t="s">
        <v>1382</v>
      </c>
      <c r="B24" s="15"/>
      <c r="C24" s="15"/>
    </row>
    <row r="25" spans="1:3">
      <c r="A25" s="7" t="s">
        <v>1369</v>
      </c>
      <c r="B25" s="7" t="s">
        <v>1370</v>
      </c>
      <c r="C25" s="7" t="s">
        <v>1260</v>
      </c>
    </row>
    <row r="26" spans="1:3" ht="17.850000000000001" customHeight="1">
      <c r="A26" s="8" t="s">
        <v>87</v>
      </c>
      <c r="B26" s="8">
        <f>COUNTIF('Anonimizēta aptaujas datu kopa'!$O$5:$O$276,A26)</f>
        <v>63</v>
      </c>
      <c r="C26" s="9">
        <f>IF(COUNTA('Anonimizēta aptaujas datu kopa'!$O$5:$O$276)=0,0,B26/COUNTA('Anonimizēta aptaujas datu kopa'!$O$5:$O$276))</f>
        <v>0.23161764705882354</v>
      </c>
    </row>
    <row r="27" spans="1:3" ht="17.850000000000001" customHeight="1">
      <c r="A27" s="8" t="s">
        <v>56</v>
      </c>
      <c r="B27" s="8">
        <f>COUNTIF('Anonimizēta aptaujas datu kopa'!$O$5:$O$276,A27)</f>
        <v>95</v>
      </c>
      <c r="C27" s="9">
        <f>IF(COUNTA('Anonimizēta aptaujas datu kopa'!$O$5:$O$276)=0,0,B27/COUNTA('Anonimizēta aptaujas datu kopa'!$O$5:$O$276))</f>
        <v>0.34926470588235292</v>
      </c>
    </row>
    <row r="28" spans="1:3" ht="17.850000000000001" customHeight="1">
      <c r="A28" s="8" t="s">
        <v>105</v>
      </c>
      <c r="B28" s="8">
        <f>COUNTIF('Anonimizēta aptaujas datu kopa'!$O$5:$O$276,A28)</f>
        <v>41</v>
      </c>
      <c r="C28" s="9">
        <f>IF(COUNTA('Anonimizēta aptaujas datu kopa'!$O$5:$O$276)=0,0,B28/COUNTA('Anonimizēta aptaujas datu kopa'!$O$5:$O$276))</f>
        <v>0.15073529411764705</v>
      </c>
    </row>
    <row r="29" spans="1:3" ht="17.850000000000001" customHeight="1">
      <c r="A29" s="8" t="s">
        <v>52</v>
      </c>
      <c r="B29" s="8">
        <f>COUNTIF('Anonimizēta aptaujas datu kopa'!$O$5:$O$276,A29)</f>
        <v>58</v>
      </c>
      <c r="C29" s="9">
        <f>IF(COUNTA('Anonimizēta aptaujas datu kopa'!$O$5:$O$276)=0,0,B29/COUNTA('Anonimizēta aptaujas datu kopa'!$O$5:$O$276))</f>
        <v>0.21323529411764705</v>
      </c>
    </row>
    <row r="30" spans="1:3" ht="17.850000000000001" customHeight="1">
      <c r="A30" s="8" t="s">
        <v>201</v>
      </c>
      <c r="B30" s="8">
        <f>COUNTIF('Anonimizēta aptaujas datu kopa'!$O$5:$O$276,A30)</f>
        <v>15</v>
      </c>
      <c r="C30" s="9">
        <f>IF(COUNTA('Anonimizēta aptaujas datu kopa'!$O$5:$O$276)=0,0,B30/COUNTA('Anonimizēta aptaujas datu kopa'!$O$5:$O$276))</f>
        <v>5.514705882352941E-2</v>
      </c>
    </row>
    <row r="33" spans="1:4" ht="13.95" customHeight="1">
      <c r="A33" s="15" t="s">
        <v>1383</v>
      </c>
      <c r="B33" s="15"/>
      <c r="C33" s="15"/>
    </row>
    <row r="34" spans="1:4">
      <c r="A34" s="7" t="s">
        <v>1369</v>
      </c>
      <c r="B34" s="7" t="s">
        <v>1370</v>
      </c>
      <c r="C34" s="7" t="s">
        <v>1260</v>
      </c>
    </row>
    <row r="35" spans="1:4" ht="17.850000000000001" customHeight="1">
      <c r="A35" s="8" t="s">
        <v>116</v>
      </c>
      <c r="B35" s="8">
        <f>COUNTIF('Anonimizēta aptaujas datu kopa'!$P$5:$P$276,A35)</f>
        <v>182</v>
      </c>
      <c r="C35" s="9">
        <f>IF(COUNTA('Anonimizēta aptaujas datu kopa'!$P$5:$P$276)=0,0,B35/COUNTA('Anonimizēta aptaujas datu kopa'!$P$5:$P$276))</f>
        <v>0.67657992565055758</v>
      </c>
    </row>
    <row r="36" spans="1:4" ht="17.850000000000001" customHeight="1">
      <c r="A36" s="8" t="s">
        <v>106</v>
      </c>
      <c r="B36" s="8">
        <f>COUNTIF('Anonimizēta aptaujas datu kopa'!$P$5:$P$276,A36)</f>
        <v>44</v>
      </c>
      <c r="C36" s="9">
        <f>IF(COUNTA('Anonimizēta aptaujas datu kopa'!$P$5:$P$276)=0,0,B36/COUNTA('Anonimizēta aptaujas datu kopa'!$P$5:$P$276))</f>
        <v>0.16356877323420074</v>
      </c>
    </row>
    <row r="37" spans="1:4" ht="17.850000000000001" customHeight="1">
      <c r="A37" s="8" t="s">
        <v>151</v>
      </c>
      <c r="B37" s="8">
        <f>COUNTIF('Anonimizēta aptaujas datu kopa'!$P$5:$P$276,A37)</f>
        <v>40</v>
      </c>
      <c r="C37" s="9">
        <f>IF(COUNTA('Anonimizēta aptaujas datu kopa'!$P$5:$P$276)=0,0,B37/COUNTA('Anonimizēta aptaujas datu kopa'!$P$5:$P$276))</f>
        <v>0.14869888475836432</v>
      </c>
    </row>
    <row r="38" spans="1:4" ht="17.850000000000001" customHeight="1">
      <c r="A38" s="8" t="s">
        <v>78</v>
      </c>
      <c r="B38" s="8">
        <f>COUNTIF('Anonimizēta aptaujas datu kopa'!$P$5:$P$276,A38)</f>
        <v>3</v>
      </c>
      <c r="C38" s="9">
        <f>IF(COUNTA('Anonimizēta aptaujas datu kopa'!$P$5:$P$276)=0,0,B38/COUNTA('Anonimizēta aptaujas datu kopa'!$P$5:$P$276))</f>
        <v>1.1152416356877323E-2</v>
      </c>
    </row>
    <row r="41" spans="1:4" ht="13.95" customHeight="1">
      <c r="A41" s="15" t="s">
        <v>1384</v>
      </c>
      <c r="B41" s="15"/>
      <c r="C41" s="15"/>
      <c r="D41" s="15"/>
    </row>
    <row r="42" spans="1:4">
      <c r="A42" s="7" t="s">
        <v>983</v>
      </c>
      <c r="B42" s="7" t="s">
        <v>1385</v>
      </c>
      <c r="C42" s="7" t="s">
        <v>1386</v>
      </c>
      <c r="D42" s="7" t="s">
        <v>1387</v>
      </c>
    </row>
    <row r="43" spans="1:4">
      <c r="A43" s="8" t="s">
        <v>115</v>
      </c>
      <c r="B43" s="9">
        <f>IF(COUNTIF('Anonimizēta aptaujas datu kopa'!$N$5:$N$276,A43)=0,0,(COUNTIFS('Anonimizēta aptaujas datu kopa'!$N$5:$N$276,A43,'Anonimizēta aptaujas datu kopa'!$O$5:$O$276,"Ļoti apmierināts(-a)")+COUNTIFS('Anonimizēta aptaujas datu kopa'!$N$5:$N$276,A43,'Anonimizēta aptaujas datu kopa'!$O$5:$O$276,"Apmierināts(-a)"))/COUNTIF('Anonimizēta aptaujas datu kopa'!$N$5:$N$276,A43))</f>
        <v>0.94915254237288138</v>
      </c>
      <c r="C43" s="9">
        <f>IF(COUNTIF('Anonimizēta aptaujas datu kopa'!$N$5:$N$276,A43)=0,0,COUNTIFS('Anonimizēta aptaujas datu kopa'!$N$5:$N$276,A43,'Anonimizēta aptaujas datu kopa'!$O$5:$O$276,"Ne apmierināts(-a), ne neapmierināts(-a)")/COUNTIF('Anonimizēta aptaujas datu kopa'!$N$5:$N$276,A43))</f>
        <v>1.6949152542372881E-2</v>
      </c>
      <c r="D43" s="9">
        <f>IF(COUNTIF('Anonimizēta aptaujas datu kopa'!$N$5:$N$276,A43)=0,0,(COUNTIFS('Anonimizēta aptaujas datu kopa'!$N$5:$N$276,A43,'Anonimizēta aptaujas datu kopa'!$O$5:$O$276,"Neapmierināts(-a)")+COUNTIFS('Anonimizēta aptaujas datu kopa'!$N$5:$N$276,A43,'Anonimizēta aptaujas datu kopa'!$O$5:$O$276,"Ļoti neapmierināts(-a)"))/COUNTIF('Anonimizēta aptaujas datu kopa'!$N$5:$N$276,A43))</f>
        <v>3.3898305084745763E-2</v>
      </c>
    </row>
    <row r="44" spans="1:4">
      <c r="A44" s="8" t="s">
        <v>104</v>
      </c>
      <c r="B44" s="9">
        <f>IF(COUNTIF('Anonimizēta aptaujas datu kopa'!$N$5:$N$276,A44)=0,0,(COUNTIFS('Anonimizēta aptaujas datu kopa'!$N$5:$N$276,A44,'Anonimizēta aptaujas datu kopa'!$O$5:$O$276,"Ļoti apmierināts(-a)")+COUNTIFS('Anonimizēta aptaujas datu kopa'!$N$5:$N$276,A44,'Anonimizēta aptaujas datu kopa'!$O$5:$O$276,"Apmierināts(-a)"))/COUNTIF('Anonimizēta aptaujas datu kopa'!$N$5:$N$276,A44))</f>
        <v>0.7407407407407407</v>
      </c>
      <c r="C44" s="9">
        <f>IF(COUNTIF('Anonimizēta aptaujas datu kopa'!$N$5:$N$276,A44)=0,0,COUNTIFS('Anonimizēta aptaujas datu kopa'!$N$5:$N$276,A44,'Anonimizēta aptaujas datu kopa'!$O$5:$O$276,"Ne apmierināts(-a), ne neapmierināts(-a)")/COUNTIF('Anonimizēta aptaujas datu kopa'!$N$5:$N$276,A44))</f>
        <v>0.16049382716049382</v>
      </c>
      <c r="D44" s="9">
        <f>IF(COUNTIF('Anonimizēta aptaujas datu kopa'!$N$5:$N$276,A44)=0,0,(COUNTIFS('Anonimizēta aptaujas datu kopa'!$N$5:$N$276,A44,'Anonimizēta aptaujas datu kopa'!$O$5:$O$276,"Neapmierināts(-a)")+COUNTIFS('Anonimizēta aptaujas datu kopa'!$N$5:$N$276,A44,'Anonimizēta aptaujas datu kopa'!$O$5:$O$276,"Ļoti neapmierināts(-a)"))/COUNTIF('Anonimizēta aptaujas datu kopa'!$N$5:$N$276,A44))</f>
        <v>9.8765432098765427E-2</v>
      </c>
    </row>
    <row r="45" spans="1:4">
      <c r="A45" s="8" t="s">
        <v>125</v>
      </c>
      <c r="B45" s="9">
        <f>IF(COUNTIF('Anonimizēta aptaujas datu kopa'!$N$5:$N$276,A45)=0,0,(COUNTIFS('Anonimizēta aptaujas datu kopa'!$N$5:$N$276,A45,'Anonimizēta aptaujas datu kopa'!$O$5:$O$276,"Ļoti apmierināts(-a)")+COUNTIFS('Anonimizēta aptaujas datu kopa'!$N$5:$N$276,A45,'Anonimizēta aptaujas datu kopa'!$O$5:$O$276,"Apmierināts(-a)"))/COUNTIF('Anonimizēta aptaujas datu kopa'!$N$5:$N$276,A45))</f>
        <v>0.45</v>
      </c>
      <c r="C45" s="9">
        <f>IF(COUNTIF('Anonimizēta aptaujas datu kopa'!$N$5:$N$276,A45)=0,0,COUNTIFS('Anonimizēta aptaujas datu kopa'!$N$5:$N$276,A45,'Anonimizēta aptaujas datu kopa'!$O$5:$O$276,"Ne apmierināts(-a), ne neapmierināts(-a)")/COUNTIF('Anonimizēta aptaujas datu kopa'!$N$5:$N$276,A45))</f>
        <v>0.2</v>
      </c>
      <c r="D45" s="9">
        <f>IF(COUNTIF('Anonimizēta aptaujas datu kopa'!$N$5:$N$276,A45)=0,0,(COUNTIFS('Anonimizēta aptaujas datu kopa'!$N$5:$N$276,A45,'Anonimizēta aptaujas datu kopa'!$O$5:$O$276,"Neapmierināts(-a)")+COUNTIFS('Anonimizēta aptaujas datu kopa'!$N$5:$N$276,A45,'Anonimizēta aptaujas datu kopa'!$O$5:$O$276,"Ļoti neapmierināts(-a)"))/COUNTIF('Anonimizēta aptaujas datu kopa'!$N$5:$N$276,A45))</f>
        <v>0.35</v>
      </c>
    </row>
    <row r="46" spans="1:4">
      <c r="A46" s="8" t="s">
        <v>150</v>
      </c>
      <c r="B46" s="9">
        <f>IF(COUNTIF('Anonimizēta aptaujas datu kopa'!$N$5:$N$276,A46)=0,0,(COUNTIFS('Anonimizēta aptaujas datu kopa'!$N$5:$N$276,A46,'Anonimizēta aptaujas datu kopa'!$O$5:$O$276,"Ļoti apmierināts(-a)")+COUNTIFS('Anonimizēta aptaujas datu kopa'!$N$5:$N$276,A46,'Anonimizēta aptaujas datu kopa'!$O$5:$O$276,"Apmierināts(-a)"))/COUNTIF('Anonimizēta aptaujas datu kopa'!$N$5:$N$276,A46))</f>
        <v>0.125</v>
      </c>
      <c r="C46" s="9">
        <f>IF(COUNTIF('Anonimizēta aptaujas datu kopa'!$N$5:$N$276,A46)=0,0,COUNTIFS('Anonimizēta aptaujas datu kopa'!$N$5:$N$276,A46,'Anonimizēta aptaujas datu kopa'!$O$5:$O$276,"Ne apmierināts(-a), ne neapmierināts(-a)")/COUNTIF('Anonimizēta aptaujas datu kopa'!$N$5:$N$276,A46))</f>
        <v>0.17499999999999999</v>
      </c>
      <c r="D46" s="9">
        <f>IF(COUNTIF('Anonimizēta aptaujas datu kopa'!$N$5:$N$276,A46)=0,0,(COUNTIFS('Anonimizēta aptaujas datu kopa'!$N$5:$N$276,A46,'Anonimizēta aptaujas datu kopa'!$O$5:$O$276,"Neapmierināts(-a)")+COUNTIFS('Anonimizēta aptaujas datu kopa'!$N$5:$N$276,A46,'Anonimizēta aptaujas datu kopa'!$O$5:$O$276,"Ļoti neapmierināts(-a)"))/COUNTIF('Anonimizēta aptaujas datu kopa'!$N$5:$N$276,A46))</f>
        <v>0.7</v>
      </c>
    </row>
    <row r="47" spans="1:4">
      <c r="A47" s="8" t="s">
        <v>148</v>
      </c>
      <c r="B47" s="9">
        <f>IF(COUNTIF('Anonimizēta aptaujas datu kopa'!$N$5:$N$276,A47)=0,0,(COUNTIFS('Anonimizēta aptaujas datu kopa'!$N$5:$N$276,A47,'Anonimizēta aptaujas datu kopa'!$O$5:$O$276,"Ļoti apmierināts(-a)")+COUNTIFS('Anonimizēta aptaujas datu kopa'!$N$5:$N$276,A47,'Anonimizēta aptaujas datu kopa'!$O$5:$O$276,"Apmierināts(-a)"))/COUNTIF('Anonimizēta aptaujas datu kopa'!$N$5:$N$276,A47))</f>
        <v>6.25E-2</v>
      </c>
      <c r="C47" s="9">
        <f>IF(COUNTIF('Anonimizēta aptaujas datu kopa'!$N$5:$N$276,A47)=0,0,COUNTIFS('Anonimizēta aptaujas datu kopa'!$N$5:$N$276,A47,'Anonimizēta aptaujas datu kopa'!$O$5:$O$276,"Ne apmierināts(-a), ne neapmierināts(-a)")/COUNTIF('Anonimizēta aptaujas datu kopa'!$N$5:$N$276,A47))</f>
        <v>0.125</v>
      </c>
      <c r="D47" s="9">
        <f>IF(COUNTIF('Anonimizēta aptaujas datu kopa'!$N$5:$N$276,A47)=0,0,(COUNTIFS('Anonimizēta aptaujas datu kopa'!$N$5:$N$276,A47,'Anonimizēta aptaujas datu kopa'!$O$5:$O$276,"Neapmierināts(-a)")+COUNTIFS('Anonimizēta aptaujas datu kopa'!$N$5:$N$276,A47,'Anonimizēta aptaujas datu kopa'!$O$5:$O$276,"Ļoti neapmierināts(-a)"))/COUNTIF('Anonimizēta aptaujas datu kopa'!$N$5:$N$276,A47))</f>
        <v>0.8125</v>
      </c>
    </row>
    <row r="50" spans="1:1" ht="23.4">
      <c r="A50" s="11" t="s">
        <v>1366</v>
      </c>
    </row>
  </sheetData>
  <mergeCells count="6">
    <mergeCell ref="A41:D41"/>
    <mergeCell ref="A1:Q1"/>
    <mergeCell ref="A4:C4"/>
    <mergeCell ref="A14:C14"/>
    <mergeCell ref="A24:C24"/>
    <mergeCell ref="A33:C3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workbookViewId="0"/>
  </sheetViews>
  <sheetFormatPr defaultRowHeight="13.8"/>
  <cols>
    <col min="1" max="1" width="40" customWidth="1"/>
    <col min="2" max="3" width="12" customWidth="1"/>
  </cols>
  <sheetData>
    <row r="1" spans="1:17" ht="17.850000000000001" customHeight="1">
      <c r="A1" s="13" t="s">
        <v>1388</v>
      </c>
      <c r="B1" s="13"/>
      <c r="C1" s="13"/>
      <c r="D1" s="13"/>
      <c r="E1" s="13"/>
      <c r="F1" s="13"/>
      <c r="G1" s="13"/>
      <c r="H1" s="13"/>
      <c r="I1" s="13"/>
      <c r="J1" s="13"/>
      <c r="K1" s="13"/>
      <c r="L1" s="13"/>
      <c r="M1" s="13"/>
      <c r="N1" s="13"/>
      <c r="O1" s="13"/>
      <c r="P1" s="13"/>
      <c r="Q1" s="13"/>
    </row>
    <row r="4" spans="1:17" ht="13.95" customHeight="1">
      <c r="A4" s="15" t="s">
        <v>1389</v>
      </c>
      <c r="B4" s="15"/>
      <c r="C4" s="15"/>
    </row>
    <row r="5" spans="1:17">
      <c r="A5" s="7" t="s">
        <v>1369</v>
      </c>
      <c r="B5" s="7" t="s">
        <v>1370</v>
      </c>
      <c r="C5" s="7" t="s">
        <v>1260</v>
      </c>
    </row>
    <row r="6" spans="1:17" ht="17.850000000000001" customHeight="1">
      <c r="A6" s="8" t="s">
        <v>88</v>
      </c>
      <c r="B6" s="8">
        <f>COUNTIF('Anonimizēta aptaujas datu kopa'!$Q$5:$Q$276,A6)</f>
        <v>214</v>
      </c>
      <c r="C6" s="9">
        <f>IF(COUNTA('Anonimizēta aptaujas datu kopa'!$Q$5:$Q$276)=0,0,B6/COUNTA('Anonimizēta aptaujas datu kopa'!$Q$5:$Q$276))</f>
        <v>0.78676470588235292</v>
      </c>
    </row>
    <row r="7" spans="1:17" ht="17.850000000000001" customHeight="1">
      <c r="A7" s="8" t="s">
        <v>53</v>
      </c>
      <c r="B7" s="8">
        <f>COUNTIF('Anonimizēta aptaujas datu kopa'!$Q$5:$Q$276,A7)</f>
        <v>24</v>
      </c>
      <c r="C7" s="9">
        <f>IF(COUNTA('Anonimizēta aptaujas datu kopa'!$Q$5:$Q$276)=0,0,B7/COUNTA('Anonimizēta aptaujas datu kopa'!$Q$5:$Q$276))</f>
        <v>8.8235294117647065E-2</v>
      </c>
    </row>
    <row r="8" spans="1:17" ht="17.850000000000001" customHeight="1">
      <c r="A8" s="8" t="s">
        <v>107</v>
      </c>
      <c r="B8" s="8">
        <f>COUNTIF('Anonimizēta aptaujas datu kopa'!$Q$5:$Q$276,A8)</f>
        <v>14</v>
      </c>
      <c r="C8" s="9">
        <f>IF(COUNTA('Anonimizēta aptaujas datu kopa'!$Q$5:$Q$276)=0,0,B8/COUNTA('Anonimizēta aptaujas datu kopa'!$Q$5:$Q$276))</f>
        <v>5.1470588235294115E-2</v>
      </c>
    </row>
    <row r="9" spans="1:17" ht="17.850000000000001" customHeight="1">
      <c r="A9" s="8" t="s">
        <v>74</v>
      </c>
      <c r="B9" s="8">
        <f>COUNTIF('Anonimizēta aptaujas datu kopa'!$Q$5:$Q$276,A9)</f>
        <v>20</v>
      </c>
      <c r="C9" s="9">
        <f>IF(COUNTA('Anonimizēta aptaujas datu kopa'!$Q$5:$Q$276)=0,0,B9/COUNTA('Anonimizēta aptaujas datu kopa'!$Q$5:$Q$276))</f>
        <v>7.3529411764705885E-2</v>
      </c>
    </row>
    <row r="12" spans="1:17" ht="13.95" customHeight="1">
      <c r="A12" s="15" t="s">
        <v>1390</v>
      </c>
      <c r="B12" s="15"/>
      <c r="C12" s="15"/>
    </row>
    <row r="13" spans="1:17">
      <c r="A13" s="7" t="s">
        <v>1369</v>
      </c>
      <c r="B13" s="7" t="s">
        <v>1370</v>
      </c>
      <c r="C13" s="7" t="s">
        <v>1260</v>
      </c>
    </row>
    <row r="14" spans="1:17" ht="17.850000000000001" customHeight="1">
      <c r="A14" s="8" t="s">
        <v>89</v>
      </c>
      <c r="B14" s="8">
        <f>COUNTIF('Anonimizēta aptaujas datu kopa'!$R$5:$R$276,A14)</f>
        <v>222</v>
      </c>
      <c r="C14" s="9">
        <f>IF(COUNTA('Anonimizēta aptaujas datu kopa'!$R$5:$R$276)=0,0,B14/COUNTA('Anonimizēta aptaujas datu kopa'!$R$5:$R$276))</f>
        <v>0.81617647058823528</v>
      </c>
    </row>
    <row r="15" spans="1:17" ht="17.850000000000001" customHeight="1">
      <c r="A15" s="8" t="s">
        <v>54</v>
      </c>
      <c r="B15" s="8">
        <f>COUNTIF('Anonimizēta aptaujas datu kopa'!$R$5:$R$276,A15)</f>
        <v>38</v>
      </c>
      <c r="C15" s="9">
        <f>IF(COUNTA('Anonimizēta aptaujas datu kopa'!$R$5:$R$276)=0,0,B15/COUNTA('Anonimizēta aptaujas datu kopa'!$R$5:$R$276))</f>
        <v>0.13970588235294118</v>
      </c>
    </row>
    <row r="16" spans="1:17" ht="17.850000000000001" customHeight="1">
      <c r="A16" s="8" t="s">
        <v>195</v>
      </c>
      <c r="B16" s="8">
        <f>COUNTIF('Anonimizēta aptaujas datu kopa'!$R$5:$R$276,A16)</f>
        <v>12</v>
      </c>
      <c r="C16" s="9">
        <f>IF(COUNTA('Anonimizēta aptaujas datu kopa'!$R$5:$R$276)=0,0,B16/COUNTA('Anonimizēta aptaujas datu kopa'!$R$5:$R$276))</f>
        <v>4.4117647058823532E-2</v>
      </c>
    </row>
    <row r="19" spans="1:6" ht="13.95" customHeight="1">
      <c r="A19" s="15" t="s">
        <v>1391</v>
      </c>
      <c r="B19" s="15"/>
      <c r="C19" s="15"/>
    </row>
    <row r="20" spans="1:6">
      <c r="A20" s="7" t="s">
        <v>1369</v>
      </c>
      <c r="B20" s="7" t="s">
        <v>1370</v>
      </c>
      <c r="C20" s="7" t="s">
        <v>1260</v>
      </c>
    </row>
    <row r="21" spans="1:6" ht="17.850000000000001" customHeight="1">
      <c r="A21" s="8" t="s">
        <v>85</v>
      </c>
      <c r="B21" s="8">
        <f>COUNTIF('Anonimizēta aptaujas datu kopa'!$S$5:$S$276,A21)</f>
        <v>204</v>
      </c>
      <c r="C21" s="9">
        <f>IF(COUNTA('Anonimizēta aptaujas datu kopa'!$S$5:$S$276)=0,0,B21/COUNTA('Anonimizēta aptaujas datu kopa'!$S$5:$S$276))</f>
        <v>0.75</v>
      </c>
    </row>
    <row r="22" spans="1:6" ht="17.850000000000001" customHeight="1">
      <c r="A22" s="8" t="s">
        <v>55</v>
      </c>
      <c r="B22" s="8">
        <f>COUNTIF('Anonimizēta aptaujas datu kopa'!$S$5:$S$276,A22)</f>
        <v>37</v>
      </c>
      <c r="C22" s="9">
        <f>IF(COUNTA('Anonimizēta aptaujas datu kopa'!$S$5:$S$276)=0,0,B22/COUNTA('Anonimizēta aptaujas datu kopa'!$S$5:$S$276))</f>
        <v>0.13602941176470587</v>
      </c>
    </row>
    <row r="23" spans="1:6" ht="17.850000000000001" customHeight="1">
      <c r="A23" s="8" t="s">
        <v>449</v>
      </c>
      <c r="B23" s="8">
        <f>COUNTIF('Anonimizēta aptaujas datu kopa'!$S$5:$S$276,A23)</f>
        <v>7</v>
      </c>
      <c r="C23" s="9">
        <f>IF(COUNTA('Anonimizēta aptaujas datu kopa'!$S$5:$S$276)=0,0,B23/COUNTA('Anonimizēta aptaujas datu kopa'!$S$5:$S$276))</f>
        <v>2.5735294117647058E-2</v>
      </c>
    </row>
    <row r="24" spans="1:6" ht="17.850000000000001" customHeight="1">
      <c r="A24" s="8" t="s">
        <v>75</v>
      </c>
      <c r="B24" s="8">
        <f>COUNTIF('Anonimizēta aptaujas datu kopa'!$S$5:$S$276,A24)</f>
        <v>16</v>
      </c>
      <c r="C24" s="9">
        <f>IF(COUNTA('Anonimizēta aptaujas datu kopa'!$S$5:$S$276)=0,0,B24/COUNTA('Anonimizēta aptaujas datu kopa'!$S$5:$S$276))</f>
        <v>5.8823529411764705E-2</v>
      </c>
    </row>
    <row r="25" spans="1:6" ht="17.850000000000001" customHeight="1">
      <c r="A25" s="8" t="s">
        <v>162</v>
      </c>
      <c r="B25" s="8">
        <f>COUNTIF('Anonimizēta aptaujas datu kopa'!$S$5:$S$276,A25)</f>
        <v>8</v>
      </c>
      <c r="C25" s="9">
        <f>IF(COUNTA('Anonimizēta aptaujas datu kopa'!$S$5:$S$276)=0,0,B25/COUNTA('Anonimizēta aptaujas datu kopa'!$S$5:$S$276))</f>
        <v>2.9411764705882353E-2</v>
      </c>
    </row>
    <row r="28" spans="1:6" ht="13.95" customHeight="1">
      <c r="A28" s="15" t="s">
        <v>1392</v>
      </c>
      <c r="B28" s="15"/>
      <c r="C28" s="15"/>
    </row>
    <row r="29" spans="1:6">
      <c r="A29" s="7" t="s">
        <v>1393</v>
      </c>
      <c r="B29" s="7" t="s">
        <v>1370</v>
      </c>
      <c r="C29" s="7" t="s">
        <v>1260</v>
      </c>
      <c r="E29" s="7" t="s">
        <v>1394</v>
      </c>
      <c r="F29" s="7" t="s">
        <v>1395</v>
      </c>
    </row>
    <row r="30" spans="1:6">
      <c r="A30" s="8">
        <v>1</v>
      </c>
      <c r="B30" s="8">
        <f>COUNTIF('Anonimizēta aptaujas datu kopa'!$T$5:$T$276,A30)</f>
        <v>6</v>
      </c>
      <c r="C30" s="9">
        <f>B30/COUNTA('Anonimizēta aptaujas datu kopa'!$T$5:$T$276)</f>
        <v>2.2058823529411766E-2</v>
      </c>
      <c r="E30" s="8" t="s">
        <v>1396</v>
      </c>
      <c r="F30" s="10">
        <f>AVERAGE('Anonimizēta aptaujas datu kopa'!$T$5:$T$276)</f>
        <v>8.2757352941176467</v>
      </c>
    </row>
    <row r="31" spans="1:6">
      <c r="A31" s="8">
        <v>2</v>
      </c>
      <c r="B31" s="8">
        <f>COUNTIF('Anonimizēta aptaujas datu kopa'!$T$5:$T$276,A31)</f>
        <v>0</v>
      </c>
      <c r="C31" s="9">
        <f>B31/COUNTA('Anonimizēta aptaujas datu kopa'!$T$5:$T$276)</f>
        <v>0</v>
      </c>
      <c r="E31" s="8" t="s">
        <v>1397</v>
      </c>
      <c r="F31" s="10">
        <f>MEDIAN('Anonimizēta aptaujas datu kopa'!$T$5:$T$276)</f>
        <v>9</v>
      </c>
    </row>
    <row r="32" spans="1:6">
      <c r="A32" s="8">
        <v>3</v>
      </c>
      <c r="B32" s="8">
        <f>COUNTIF('Anonimizēta aptaujas datu kopa'!$T$5:$T$276,A32)</f>
        <v>3</v>
      </c>
      <c r="C32" s="9">
        <f>B32/COUNTA('Anonimizēta aptaujas datu kopa'!$T$5:$T$276)</f>
        <v>1.1029411764705883E-2</v>
      </c>
    </row>
    <row r="33" spans="1:3">
      <c r="A33" s="8">
        <v>4</v>
      </c>
      <c r="B33" s="8">
        <f>COUNTIF('Anonimizēta aptaujas datu kopa'!$T$5:$T$276,A33)</f>
        <v>4</v>
      </c>
      <c r="C33" s="9">
        <f>B33/COUNTA('Anonimizēta aptaujas datu kopa'!$T$5:$T$276)</f>
        <v>1.4705882352941176E-2</v>
      </c>
    </row>
    <row r="34" spans="1:3">
      <c r="A34" s="8">
        <v>5</v>
      </c>
      <c r="B34" s="8">
        <f>COUNTIF('Anonimizēta aptaujas datu kopa'!$T$5:$T$276,A34)</f>
        <v>18</v>
      </c>
      <c r="C34" s="9">
        <f>B34/COUNTA('Anonimizēta aptaujas datu kopa'!$T$5:$T$276)</f>
        <v>6.6176470588235295E-2</v>
      </c>
    </row>
    <row r="35" spans="1:3">
      <c r="A35" s="8">
        <v>6</v>
      </c>
      <c r="B35" s="8">
        <f>COUNTIF('Anonimizēta aptaujas datu kopa'!$T$5:$T$276,A35)</f>
        <v>15</v>
      </c>
      <c r="C35" s="9">
        <f>B35/COUNTA('Anonimizēta aptaujas datu kopa'!$T$5:$T$276)</f>
        <v>5.514705882352941E-2</v>
      </c>
    </row>
    <row r="36" spans="1:3">
      <c r="A36" s="8">
        <v>7</v>
      </c>
      <c r="B36" s="8">
        <f>COUNTIF('Anonimizēta aptaujas datu kopa'!$T$5:$T$276,A36)</f>
        <v>22</v>
      </c>
      <c r="C36" s="9">
        <f>B36/COUNTA('Anonimizēta aptaujas datu kopa'!$T$5:$T$276)</f>
        <v>8.0882352941176475E-2</v>
      </c>
    </row>
    <row r="37" spans="1:3">
      <c r="A37" s="8">
        <v>8</v>
      </c>
      <c r="B37" s="8">
        <f>COUNTIF('Anonimizēta aptaujas datu kopa'!$T$5:$T$276,A37)</f>
        <v>43</v>
      </c>
      <c r="C37" s="9">
        <f>B37/COUNTA('Anonimizēta aptaujas datu kopa'!$T$5:$T$276)</f>
        <v>0.15808823529411764</v>
      </c>
    </row>
    <row r="38" spans="1:3">
      <c r="A38" s="8">
        <v>9</v>
      </c>
      <c r="B38" s="8">
        <f>COUNTIF('Anonimizēta aptaujas datu kopa'!$T$5:$T$276,A38)</f>
        <v>68</v>
      </c>
      <c r="C38" s="9">
        <f>B38/COUNTA('Anonimizēta aptaujas datu kopa'!$T$5:$T$276)</f>
        <v>0.25</v>
      </c>
    </row>
    <row r="39" spans="1:3">
      <c r="A39" s="8">
        <v>10</v>
      </c>
      <c r="B39" s="8">
        <f>COUNTIF('Anonimizēta aptaujas datu kopa'!$T$5:$T$276,A39)</f>
        <v>93</v>
      </c>
      <c r="C39" s="9">
        <f>B39/COUNTA('Anonimizēta aptaujas datu kopa'!$T$5:$T$276)</f>
        <v>0.34191176470588236</v>
      </c>
    </row>
    <row r="42" spans="1:3" ht="23.4">
      <c r="A42" s="11" t="s">
        <v>1366</v>
      </c>
    </row>
  </sheetData>
  <mergeCells count="5">
    <mergeCell ref="A1:Q1"/>
    <mergeCell ref="A4:C4"/>
    <mergeCell ref="A12:C12"/>
    <mergeCell ref="A19:C19"/>
    <mergeCell ref="A28:C2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7"/>
  <sheetViews>
    <sheetView workbookViewId="0"/>
  </sheetViews>
  <sheetFormatPr defaultRowHeight="13.8"/>
  <cols>
    <col min="1" max="1" width="40" customWidth="1"/>
    <col min="2" max="3" width="12" customWidth="1"/>
  </cols>
  <sheetData>
    <row r="1" spans="1:17" ht="17.850000000000001" customHeight="1">
      <c r="A1" s="13" t="s">
        <v>1398</v>
      </c>
      <c r="B1" s="13"/>
      <c r="C1" s="13"/>
      <c r="D1" s="13"/>
      <c r="E1" s="13"/>
      <c r="F1" s="13"/>
      <c r="G1" s="13"/>
      <c r="H1" s="13"/>
      <c r="I1" s="13"/>
      <c r="J1" s="13"/>
      <c r="K1" s="13"/>
      <c r="L1" s="13"/>
      <c r="M1" s="13"/>
      <c r="N1" s="13"/>
      <c r="O1" s="13"/>
      <c r="P1" s="13"/>
      <c r="Q1" s="13"/>
    </row>
    <row r="4" spans="1:17" ht="13.95" customHeight="1">
      <c r="A4" s="15" t="s">
        <v>1399</v>
      </c>
      <c r="B4" s="15"/>
      <c r="C4" s="15"/>
    </row>
    <row r="5" spans="1:17">
      <c r="A5" s="7" t="s">
        <v>1369</v>
      </c>
      <c r="B5" s="7" t="s">
        <v>1370</v>
      </c>
      <c r="C5" s="7" t="s">
        <v>1260</v>
      </c>
    </row>
    <row r="6" spans="1:17" ht="17.850000000000001" customHeight="1">
      <c r="A6" s="8" t="s">
        <v>87</v>
      </c>
      <c r="B6" s="8">
        <f>COUNTIF('Anonimizēta aptaujas datu kopa'!$U$5:$U$276,A6)</f>
        <v>30</v>
      </c>
      <c r="C6" s="9">
        <f>IF(COUNTA('Anonimizēta aptaujas datu kopa'!$U$5:$U$276)=0,0,B6/COUNTA('Anonimizēta aptaujas datu kopa'!$U$5:$U$276))</f>
        <v>0.11029411764705882</v>
      </c>
    </row>
    <row r="7" spans="1:17" ht="17.850000000000001" customHeight="1">
      <c r="A7" s="8" t="s">
        <v>56</v>
      </c>
      <c r="B7" s="8">
        <f>COUNTIF('Anonimizēta aptaujas datu kopa'!$U$5:$U$276,A7)</f>
        <v>150</v>
      </c>
      <c r="C7" s="9">
        <f>IF(COUNTA('Anonimizēta aptaujas datu kopa'!$U$5:$U$276)=0,0,B7/COUNTA('Anonimizēta aptaujas datu kopa'!$U$5:$U$276))</f>
        <v>0.55147058823529416</v>
      </c>
    </row>
    <row r="8" spans="1:17" ht="17.850000000000001" customHeight="1">
      <c r="A8" s="8" t="s">
        <v>105</v>
      </c>
      <c r="B8" s="8">
        <f>COUNTIF('Anonimizēta aptaujas datu kopa'!$U$5:$U$276,A8)</f>
        <v>47</v>
      </c>
      <c r="C8" s="9">
        <f>IF(COUNTA('Anonimizēta aptaujas datu kopa'!$U$5:$U$276)=0,0,B8/COUNTA('Anonimizēta aptaujas datu kopa'!$U$5:$U$276))</f>
        <v>0.17279411764705882</v>
      </c>
    </row>
    <row r="9" spans="1:17" ht="17.850000000000001" customHeight="1">
      <c r="A9" s="8" t="s">
        <v>52</v>
      </c>
      <c r="B9" s="8">
        <f>COUNTIF('Anonimizēta aptaujas datu kopa'!$U$5:$U$276,A9)</f>
        <v>35</v>
      </c>
      <c r="C9" s="9">
        <f>IF(COUNTA('Anonimizēta aptaujas datu kopa'!$U$5:$U$276)=0,0,B9/COUNTA('Anonimizēta aptaujas datu kopa'!$U$5:$U$276))</f>
        <v>0.12867647058823528</v>
      </c>
    </row>
    <row r="10" spans="1:17" ht="17.850000000000001" customHeight="1">
      <c r="A10" s="8" t="s">
        <v>201</v>
      </c>
      <c r="B10" s="8">
        <f>COUNTIF('Anonimizēta aptaujas datu kopa'!$U$5:$U$276,A10)</f>
        <v>10</v>
      </c>
      <c r="C10" s="9">
        <f>IF(COUNTA('Anonimizēta aptaujas datu kopa'!$U$5:$U$276)=0,0,B10/COUNTA('Anonimizēta aptaujas datu kopa'!$U$5:$U$276))</f>
        <v>3.6764705882352942E-2</v>
      </c>
    </row>
    <row r="13" spans="1:17" ht="13.95" customHeight="1">
      <c r="A13" s="15" t="s">
        <v>1400</v>
      </c>
      <c r="B13" s="15"/>
      <c r="C13" s="15"/>
    </row>
    <row r="14" spans="1:17">
      <c r="A14" s="7" t="s">
        <v>1369</v>
      </c>
      <c r="B14" s="7" t="s">
        <v>1370</v>
      </c>
      <c r="C14" s="7" t="s">
        <v>1260</v>
      </c>
    </row>
    <row r="15" spans="1:17" ht="17.850000000000001" customHeight="1">
      <c r="A15" s="8" t="s">
        <v>90</v>
      </c>
      <c r="B15" s="8">
        <f>COUNTIF('Anonimizēta aptaujas datu kopa'!$V$5:$V$276,A15)</f>
        <v>224</v>
      </c>
      <c r="C15" s="9">
        <f>IF(COUNTA('Anonimizēta aptaujas datu kopa'!$V$5:$V$276)=0,0,B15/COUNTA('Anonimizēta aptaujas datu kopa'!$V$5:$V$276))</f>
        <v>0.82352941176470584</v>
      </c>
    </row>
    <row r="16" spans="1:17" ht="17.850000000000001" customHeight="1">
      <c r="A16" s="8" t="s">
        <v>163</v>
      </c>
      <c r="B16" s="8">
        <f>COUNTIF('Anonimizēta aptaujas datu kopa'!$V$5:$V$276,A16)</f>
        <v>33</v>
      </c>
      <c r="C16" s="9">
        <f>IF(COUNTA('Anonimizēta aptaujas datu kopa'!$V$5:$V$276)=0,0,B16/COUNTA('Anonimizēta aptaujas datu kopa'!$V$5:$V$276))</f>
        <v>0.12132352941176471</v>
      </c>
    </row>
    <row r="17" spans="1:3" ht="17.850000000000001" customHeight="1">
      <c r="A17" s="8" t="s">
        <v>57</v>
      </c>
      <c r="B17" s="8">
        <f>COUNTIF('Anonimizēta aptaujas datu kopa'!$V$5:$V$276,A17)</f>
        <v>8</v>
      </c>
      <c r="C17" s="9">
        <f>IF(COUNTA('Anonimizēta aptaujas datu kopa'!$V$5:$V$276)=0,0,B17/COUNTA('Anonimizēta aptaujas datu kopa'!$V$5:$V$276))</f>
        <v>2.9411764705882353E-2</v>
      </c>
    </row>
    <row r="18" spans="1:3" ht="17.850000000000001" customHeight="1">
      <c r="A18" s="8" t="s">
        <v>196</v>
      </c>
      <c r="B18" s="8">
        <f>COUNTIF('Anonimizēta aptaujas datu kopa'!$V$5:$V$276,A18)</f>
        <v>5</v>
      </c>
      <c r="C18" s="9">
        <f>IF(COUNTA('Anonimizēta aptaujas datu kopa'!$V$5:$V$276)=0,0,B18/COUNTA('Anonimizēta aptaujas datu kopa'!$V$5:$V$276))</f>
        <v>1.8382352941176471E-2</v>
      </c>
    </row>
    <row r="19" spans="1:3" ht="17.850000000000001" customHeight="1">
      <c r="A19" s="8" t="s">
        <v>307</v>
      </c>
      <c r="B19" s="8">
        <f>COUNTIF('Anonimizēta aptaujas datu kopa'!$V$5:$V$276,A19)</f>
        <v>2</v>
      </c>
      <c r="C19" s="9">
        <f>IF(COUNTA('Anonimizēta aptaujas datu kopa'!$V$5:$V$276)=0,0,B19/COUNTA('Anonimizēta aptaujas datu kopa'!$V$5:$V$276))</f>
        <v>7.3529411764705881E-3</v>
      </c>
    </row>
    <row r="22" spans="1:3" ht="13.95" customHeight="1">
      <c r="A22" s="15" t="s">
        <v>1401</v>
      </c>
      <c r="B22" s="15"/>
      <c r="C22" s="15"/>
    </row>
    <row r="23" spans="1:3">
      <c r="A23" s="7" t="s">
        <v>1369</v>
      </c>
      <c r="B23" s="7" t="s">
        <v>1370</v>
      </c>
      <c r="C23" s="7" t="s">
        <v>1260</v>
      </c>
    </row>
    <row r="24" spans="1:3" ht="17.850000000000001" customHeight="1">
      <c r="A24" s="8" t="s">
        <v>117</v>
      </c>
      <c r="B24" s="8">
        <f>COUNTIF('Anonimizēta aptaujas datu kopa'!$W$5:$W$276,A24)</f>
        <v>104</v>
      </c>
      <c r="C24" s="9">
        <f>IF(COUNTA('Anonimizēta aptaujas datu kopa'!$W$5:$W$276)=0,0,B24/COUNTA('Anonimizēta aptaujas datu kopa'!$W$5:$W$276))</f>
        <v>0.38661710037174724</v>
      </c>
    </row>
    <row r="25" spans="1:3" ht="17.850000000000001" customHeight="1">
      <c r="A25" s="8" t="s">
        <v>108</v>
      </c>
      <c r="B25" s="8">
        <f>COUNTIF('Anonimizēta aptaujas datu kopa'!$W$5:$W$276,A25)</f>
        <v>150</v>
      </c>
      <c r="C25" s="9">
        <f>IF(COUNTA('Anonimizēta aptaujas datu kopa'!$W$5:$W$276)=0,0,B25/COUNTA('Anonimizēta aptaujas datu kopa'!$W$5:$W$276))</f>
        <v>0.55762081784386619</v>
      </c>
    </row>
    <row r="26" spans="1:3" ht="17.850000000000001" customHeight="1">
      <c r="A26" s="8" t="s">
        <v>170</v>
      </c>
      <c r="B26" s="8">
        <f>COUNTIF('Anonimizēta aptaujas datu kopa'!$W$5:$W$276,A26)</f>
        <v>15</v>
      </c>
      <c r="C26" s="9">
        <f>IF(COUNTA('Anonimizēta aptaujas datu kopa'!$W$5:$W$276)=0,0,B26/COUNTA('Anonimizēta aptaujas datu kopa'!$W$5:$W$276))</f>
        <v>5.5762081784386616E-2</v>
      </c>
    </row>
    <row r="29" spans="1:3" ht="13.95" customHeight="1">
      <c r="A29" s="15" t="s">
        <v>1402</v>
      </c>
      <c r="B29" s="15"/>
      <c r="C29" s="15"/>
    </row>
    <row r="30" spans="1:3">
      <c r="A30" s="7" t="s">
        <v>1369</v>
      </c>
      <c r="B30" s="7" t="s">
        <v>1370</v>
      </c>
      <c r="C30" s="7" t="s">
        <v>1260</v>
      </c>
    </row>
    <row r="31" spans="1:3" ht="17.850000000000001" customHeight="1">
      <c r="A31" s="8" t="s">
        <v>85</v>
      </c>
      <c r="B31" s="8">
        <f>COUNTIF('Anonimizēta aptaujas datu kopa'!$X$5:$X$276,A31)</f>
        <v>145</v>
      </c>
      <c r="C31" s="9">
        <f>IF(COUNTA('Anonimizēta aptaujas datu kopa'!$X$5:$X$276)=0,0,B31/COUNTA('Anonimizēta aptaujas datu kopa'!$X$5:$X$276))</f>
        <v>0.53308823529411764</v>
      </c>
    </row>
    <row r="32" spans="1:3" ht="17.850000000000001" customHeight="1">
      <c r="A32" s="8" t="s">
        <v>55</v>
      </c>
      <c r="B32" s="8">
        <f>COUNTIF('Anonimizēta aptaujas datu kopa'!$X$5:$X$276,A32)</f>
        <v>99</v>
      </c>
      <c r="C32" s="9">
        <f>IF(COUNTA('Anonimizēta aptaujas datu kopa'!$X$5:$X$276)=0,0,B32/COUNTA('Anonimizēta aptaujas datu kopa'!$X$5:$X$276))</f>
        <v>0.3639705882352941</v>
      </c>
    </row>
    <row r="33" spans="1:3" ht="17.850000000000001" customHeight="1">
      <c r="A33" s="8" t="s">
        <v>109</v>
      </c>
      <c r="B33" s="8">
        <f>COUNTIF('Anonimizēta aptaujas datu kopa'!$X$5:$X$276,A33)</f>
        <v>15</v>
      </c>
      <c r="C33" s="9">
        <f>IF(COUNTA('Anonimizēta aptaujas datu kopa'!$X$5:$X$276)=0,0,B33/COUNTA('Anonimizēta aptaujas datu kopa'!$X$5:$X$276))</f>
        <v>5.514705882352941E-2</v>
      </c>
    </row>
    <row r="34" spans="1:3" ht="17.850000000000001" customHeight="1">
      <c r="A34" s="8" t="s">
        <v>261</v>
      </c>
      <c r="B34" s="8">
        <f>COUNTIF('Anonimizēta aptaujas datu kopa'!$X$5:$X$276,A34)</f>
        <v>13</v>
      </c>
      <c r="C34" s="9">
        <f>IF(COUNTA('Anonimizēta aptaujas datu kopa'!$X$5:$X$276)=0,0,B34/COUNTA('Anonimizēta aptaujas datu kopa'!$X$5:$X$276))</f>
        <v>4.779411764705882E-2</v>
      </c>
    </row>
    <row r="37" spans="1:3" ht="23.4">
      <c r="A37" s="11" t="s">
        <v>1366</v>
      </c>
    </row>
  </sheetData>
  <mergeCells count="5">
    <mergeCell ref="A1:Q1"/>
    <mergeCell ref="A4:C4"/>
    <mergeCell ref="A13:C13"/>
    <mergeCell ref="A22:C22"/>
    <mergeCell ref="A29:C2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2"/>
  <sheetViews>
    <sheetView workbookViewId="0"/>
  </sheetViews>
  <sheetFormatPr defaultRowHeight="13.8"/>
  <cols>
    <col min="1" max="1" width="40" customWidth="1"/>
    <col min="2" max="3" width="12" customWidth="1"/>
  </cols>
  <sheetData>
    <row r="1" spans="1:17" ht="17.850000000000001" customHeight="1">
      <c r="A1" s="13" t="s">
        <v>1403</v>
      </c>
      <c r="B1" s="13"/>
      <c r="C1" s="13"/>
      <c r="D1" s="13"/>
      <c r="E1" s="13"/>
      <c r="F1" s="13"/>
      <c r="G1" s="13"/>
      <c r="H1" s="13"/>
      <c r="I1" s="13"/>
      <c r="J1" s="13"/>
      <c r="K1" s="13"/>
      <c r="L1" s="13"/>
      <c r="M1" s="13"/>
      <c r="N1" s="13"/>
      <c r="O1" s="13"/>
      <c r="P1" s="13"/>
      <c r="Q1" s="13"/>
    </row>
    <row r="4" spans="1:17" ht="13.95" customHeight="1">
      <c r="A4" s="15" t="s">
        <v>1404</v>
      </c>
      <c r="B4" s="15"/>
      <c r="C4" s="15"/>
    </row>
    <row r="5" spans="1:17">
      <c r="A5" s="7" t="s">
        <v>1369</v>
      </c>
      <c r="B5" s="7" t="s">
        <v>1370</v>
      </c>
      <c r="C5" s="7" t="s">
        <v>1260</v>
      </c>
    </row>
    <row r="6" spans="1:17" ht="17.850000000000001" customHeight="1">
      <c r="A6" s="8" t="s">
        <v>58</v>
      </c>
      <c r="B6" s="8">
        <f>COUNTIF('Anonimizēta aptaujas datu kopa'!$Y$5:$Y$276,A6)</f>
        <v>219</v>
      </c>
      <c r="C6" s="9">
        <f>IF(COUNTA('Anonimizēta aptaujas datu kopa'!$Y$5:$Y$276)=0,0,B6/COUNTA('Anonimizēta aptaujas datu kopa'!$Y$5:$Y$276))</f>
        <v>0.80514705882352944</v>
      </c>
    </row>
    <row r="7" spans="1:17" ht="17.850000000000001" customHeight="1">
      <c r="A7" s="8" t="s">
        <v>76</v>
      </c>
      <c r="B7" s="8">
        <f>COUNTIF('Anonimizēta aptaujas datu kopa'!$Y$5:$Y$276,A7)</f>
        <v>29</v>
      </c>
      <c r="C7" s="9">
        <f>IF(COUNTA('Anonimizēta aptaujas datu kopa'!$Y$5:$Y$276)=0,0,B7/COUNTA('Anonimizēta aptaujas datu kopa'!$Y$5:$Y$276))</f>
        <v>0.10661764705882353</v>
      </c>
    </row>
    <row r="8" spans="1:17" ht="17.850000000000001" customHeight="1">
      <c r="A8" s="8" t="s">
        <v>184</v>
      </c>
      <c r="B8" s="8">
        <f>COUNTIF('Anonimizēta aptaujas datu kopa'!$Y$5:$Y$276,A8)</f>
        <v>11</v>
      </c>
      <c r="C8" s="9">
        <f>IF(COUNTA('Anonimizēta aptaujas datu kopa'!$Y$5:$Y$276)=0,0,B8/COUNTA('Anonimizēta aptaujas datu kopa'!$Y$5:$Y$276))</f>
        <v>4.0441176470588237E-2</v>
      </c>
    </row>
    <row r="9" spans="1:17" ht="25.35" customHeight="1">
      <c r="A9" s="8" t="s">
        <v>110</v>
      </c>
      <c r="B9" s="8">
        <f>COUNTIF('Anonimizēta aptaujas datu kopa'!$Y$5:$Y$276,A9)</f>
        <v>10</v>
      </c>
      <c r="C9" s="9">
        <f>IF(COUNTA('Anonimizēta aptaujas datu kopa'!$Y$5:$Y$276)=0,0,B9/COUNTA('Anonimizēta aptaujas datu kopa'!$Y$5:$Y$276))</f>
        <v>3.6764705882352942E-2</v>
      </c>
    </row>
    <row r="10" spans="1:17" ht="27.75" customHeight="1">
      <c r="A10" s="8" t="s">
        <v>54</v>
      </c>
      <c r="B10" s="8">
        <f>COUNTIF('Anonimizēta aptaujas datu kopa'!$Y$5:$Y$276,A10)</f>
        <v>3</v>
      </c>
      <c r="C10" s="9">
        <f>IF(COUNTA('Anonimizēta aptaujas datu kopa'!$Y$5:$Y$276)=0,0,B10/COUNTA('Anonimizēta aptaujas datu kopa'!$Y$5:$Y$276))</f>
        <v>1.1029411764705883E-2</v>
      </c>
    </row>
    <row r="11" spans="1:17" ht="22.5" customHeight="1"/>
    <row r="12" spans="1:17" ht="61.5" customHeight="1"/>
    <row r="13" spans="1:17" ht="30.15" customHeight="1">
      <c r="A13" s="15" t="s">
        <v>1405</v>
      </c>
      <c r="B13" s="15"/>
      <c r="C13" s="15"/>
    </row>
    <row r="14" spans="1:17" ht="41.4">
      <c r="A14" s="7" t="s">
        <v>1406</v>
      </c>
      <c r="B14" s="7" t="s">
        <v>1370</v>
      </c>
      <c r="C14" s="7" t="s">
        <v>1407</v>
      </c>
    </row>
    <row r="15" spans="1:17">
      <c r="A15" s="8" t="s">
        <v>58</v>
      </c>
      <c r="B15" s="8">
        <f>COUNTIF('Anonimizēta aptaujas datu kopa'!$Y$5:$Y$276,A15)</f>
        <v>219</v>
      </c>
      <c r="C15" s="10">
        <f>IF(B15=0,0,AVERAGEIF('Anonimizēta aptaujas datu kopa'!$Y$5:$Y$276,A15,'Anonimizēta aptaujas datu kopa'!$AJ$5:$AJ$276))</f>
        <v>7.2100456621004563</v>
      </c>
    </row>
    <row r="16" spans="1:17">
      <c r="A16" s="8" t="s">
        <v>76</v>
      </c>
      <c r="B16" s="8">
        <f>COUNTIF('Anonimizēta aptaujas datu kopa'!$Y$5:$Y$276,A16)</f>
        <v>29</v>
      </c>
      <c r="C16" s="10">
        <f>IF(B16=0,0,AVERAGEIF('Anonimizēta aptaujas datu kopa'!$Y$5:$Y$276,A16,'Anonimizēta aptaujas datu kopa'!$AJ$5:$AJ$276))</f>
        <v>7.3103448275862073</v>
      </c>
    </row>
    <row r="17" spans="1:3">
      <c r="A17" s="8" t="s">
        <v>184</v>
      </c>
      <c r="B17" s="8">
        <f>COUNTIF('Anonimizēta aptaujas datu kopa'!$Y$5:$Y$276,A17)</f>
        <v>11</v>
      </c>
      <c r="C17" s="10">
        <f>IF(B17=0,0,AVERAGEIF('Anonimizēta aptaujas datu kopa'!$Y$5:$Y$276,A17,'Anonimizēta aptaujas datu kopa'!$AJ$5:$AJ$276))</f>
        <v>5.7272727272727275</v>
      </c>
    </row>
    <row r="18" spans="1:3" ht="27.6">
      <c r="A18" s="8" t="s">
        <v>110</v>
      </c>
      <c r="B18" s="8">
        <f>COUNTIF('Anonimizēta aptaujas datu kopa'!$Y$5:$Y$276,A18)</f>
        <v>10</v>
      </c>
      <c r="C18" s="10">
        <f>IF(B18=0,0,AVERAGEIF('Anonimizēta aptaujas datu kopa'!$Y$5:$Y$276,A18,'Anonimizēta aptaujas datu kopa'!$AJ$5:$AJ$276))</f>
        <v>6.4</v>
      </c>
    </row>
    <row r="19" spans="1:3">
      <c r="A19" s="8" t="s">
        <v>54</v>
      </c>
      <c r="B19" s="8">
        <f>COUNTIF('Anonimizēta aptaujas datu kopa'!$Y$5:$Y$276,A19)</f>
        <v>3</v>
      </c>
      <c r="C19" s="10">
        <f>IF(B19=0,0,AVERAGEIF('Anonimizēta aptaujas datu kopa'!$Y$5:$Y$276,A19,'Anonimizēta aptaujas datu kopa'!$AJ$5:$AJ$276))</f>
        <v>6.333333333333333</v>
      </c>
    </row>
    <row r="22" spans="1:3" ht="23.4">
      <c r="A22" s="11" t="s">
        <v>1366</v>
      </c>
    </row>
  </sheetData>
  <mergeCells count="3">
    <mergeCell ref="A1:Q1"/>
    <mergeCell ref="A4:C4"/>
    <mergeCell ref="A13:C1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8"/>
  <sheetViews>
    <sheetView workbookViewId="0"/>
  </sheetViews>
  <sheetFormatPr defaultRowHeight="13.8"/>
  <cols>
    <col min="1" max="1" width="40" customWidth="1"/>
    <col min="2" max="3" width="12" customWidth="1"/>
  </cols>
  <sheetData>
    <row r="1" spans="1:17" ht="17.850000000000001" customHeight="1">
      <c r="A1" s="13" t="s">
        <v>1408</v>
      </c>
      <c r="B1" s="13"/>
      <c r="C1" s="13"/>
      <c r="D1" s="13"/>
      <c r="E1" s="13"/>
      <c r="F1" s="13"/>
      <c r="G1" s="13"/>
      <c r="H1" s="13"/>
      <c r="I1" s="13"/>
      <c r="J1" s="13"/>
      <c r="K1" s="13"/>
      <c r="L1" s="13"/>
      <c r="M1" s="13"/>
      <c r="N1" s="13"/>
      <c r="O1" s="13"/>
      <c r="P1" s="13"/>
      <c r="Q1" s="13"/>
    </row>
    <row r="4" spans="1:17" ht="13.95" customHeight="1">
      <c r="A4" s="15" t="s">
        <v>1343</v>
      </c>
      <c r="B4" s="15"/>
      <c r="C4" s="15"/>
    </row>
    <row r="5" spans="1:17">
      <c r="A5" s="7" t="s">
        <v>1369</v>
      </c>
      <c r="B5" s="7" t="s">
        <v>1370</v>
      </c>
      <c r="C5" s="7" t="s">
        <v>1260</v>
      </c>
    </row>
    <row r="6" spans="1:17" ht="17.850000000000001" customHeight="1">
      <c r="A6" s="8" t="s">
        <v>91</v>
      </c>
      <c r="B6" s="8">
        <f>COUNTIF('Anonimizēta aptaujas datu kopa'!$Z$5:$Z$276,A6)</f>
        <v>58</v>
      </c>
      <c r="C6" s="9">
        <f>IF(COUNTA('Anonimizēta aptaujas datu kopa'!$Z$5:$Z$276)=0,0,B6/COUNTA('Anonimizēta aptaujas datu kopa'!$Z$5:$Z$276))</f>
        <v>0.21323529411764705</v>
      </c>
    </row>
    <row r="7" spans="1:17" ht="17.850000000000001" customHeight="1">
      <c r="A7" s="8" t="s">
        <v>59</v>
      </c>
      <c r="B7" s="8">
        <f>COUNTIF('Anonimizēta aptaujas datu kopa'!$Z$5:$Z$276,A7)</f>
        <v>186</v>
      </c>
      <c r="C7" s="9">
        <f>IF(COUNTA('Anonimizēta aptaujas datu kopa'!$Z$5:$Z$276)=0,0,B7/COUNTA('Anonimizēta aptaujas datu kopa'!$Z$5:$Z$276))</f>
        <v>0.68382352941176472</v>
      </c>
    </row>
    <row r="8" spans="1:17" ht="17.850000000000001" customHeight="1">
      <c r="A8" s="8" t="s">
        <v>164</v>
      </c>
      <c r="B8" s="8">
        <f>COUNTIF('Anonimizēta aptaujas datu kopa'!$Z$5:$Z$276,A8)</f>
        <v>4</v>
      </c>
      <c r="C8" s="9">
        <f>IF(COUNTA('Anonimizēta aptaujas datu kopa'!$Z$5:$Z$276)=0,0,B8/COUNTA('Anonimizēta aptaujas datu kopa'!$Z$5:$Z$276))</f>
        <v>1.4705882352941176E-2</v>
      </c>
    </row>
    <row r="9" spans="1:17" ht="17.850000000000001" customHeight="1">
      <c r="A9" s="8" t="s">
        <v>228</v>
      </c>
      <c r="B9" s="8">
        <f>COUNTIF('Anonimizēta aptaujas datu kopa'!$Z$5:$Z$276,A9)</f>
        <v>24</v>
      </c>
      <c r="C9" s="9">
        <f>IF(COUNTA('Anonimizēta aptaujas datu kopa'!$Z$5:$Z$276)=0,0,B9/COUNTA('Anonimizēta aptaujas datu kopa'!$Z$5:$Z$276))</f>
        <v>8.8235294117647065E-2</v>
      </c>
    </row>
    <row r="12" spans="1:17" ht="13.95" customHeight="1">
      <c r="A12" s="15" t="s">
        <v>1409</v>
      </c>
      <c r="B12" s="15"/>
      <c r="C12" s="15"/>
      <c r="D12" s="15"/>
    </row>
    <row r="13" spans="1:17" ht="27.6">
      <c r="A13" s="7" t="s">
        <v>1257</v>
      </c>
      <c r="B13" s="7" t="s">
        <v>1297</v>
      </c>
      <c r="C13" s="7" t="s">
        <v>1410</v>
      </c>
      <c r="D13" s="7" t="s">
        <v>1411</v>
      </c>
    </row>
    <row r="14" spans="1:17" ht="27.6">
      <c r="A14" s="8" t="s">
        <v>1412</v>
      </c>
      <c r="B14" s="8">
        <f>COUNTA('Anonimizēta aptaujas datu kopa'!$AA$5:$AA$276)</f>
        <v>269</v>
      </c>
      <c r="C14" s="8">
        <f>COUNTIF('Anonimizēta aptaujas datu kopa'!$AA$5:$AA$276,"Noteikti jā")+COUNTIF('Anonimizēta aptaujas datu kopa'!$AA$5:$AA$276,"Drīzāk jā")</f>
        <v>217</v>
      </c>
      <c r="D14" s="9">
        <f>IF(B14=0,0,C14/B14)</f>
        <v>0.80669144981412644</v>
      </c>
    </row>
    <row r="15" spans="1:17">
      <c r="A15" s="8" t="s">
        <v>1413</v>
      </c>
      <c r="B15" s="8">
        <f>COUNTA('Anonimizēta aptaujas datu kopa'!$AB$5:$AB$276)</f>
        <v>272</v>
      </c>
      <c r="C15" s="8">
        <f>COUNTIF('Anonimizēta aptaujas datu kopa'!$AB$5:$AB$276,"Noteikti jā")+COUNTIF('Anonimizēta aptaujas datu kopa'!$AB$5:$AB$276,"Drīzāk jā")</f>
        <v>201</v>
      </c>
      <c r="D15" s="9">
        <f>IF(B15=0,0,C15/B15)</f>
        <v>0.73897058823529416</v>
      </c>
    </row>
    <row r="16" spans="1:17">
      <c r="A16" s="8" t="s">
        <v>1414</v>
      </c>
      <c r="B16" s="8">
        <f>COUNTA('Anonimizēta aptaujas datu kopa'!$AC$5:$AC$276)</f>
        <v>272</v>
      </c>
      <c r="C16" s="8">
        <f>COUNTIF('Anonimizēta aptaujas datu kopa'!$AC$5:$AC$276,"Noteikti jā")+COUNTIF('Anonimizēta aptaujas datu kopa'!$AC$5:$AC$276,"Drīzāk jā")</f>
        <v>234</v>
      </c>
      <c r="D16" s="9">
        <f>IF(B16=0,0,C16/B16)</f>
        <v>0.86029411764705888</v>
      </c>
    </row>
    <row r="17" spans="1:4">
      <c r="A17" s="8" t="s">
        <v>1415</v>
      </c>
      <c r="B17" s="8">
        <f>COUNTA('Anonimizēta aptaujas datu kopa'!$AD$5:$AD$276)</f>
        <v>272</v>
      </c>
      <c r="C17" s="8">
        <f>COUNTIF('Anonimizēta aptaujas datu kopa'!$AD$5:$AD$276,"Noteikti jā")+COUNTIF('Anonimizēta aptaujas datu kopa'!$AD$5:$AD$276,"Drīzāk jā")</f>
        <v>234</v>
      </c>
      <c r="D17" s="9">
        <f>IF(B17=0,0,C17/B17)</f>
        <v>0.86029411764705888</v>
      </c>
    </row>
    <row r="20" spans="1:4" ht="13.95" customHeight="1">
      <c r="A20" s="15" t="s">
        <v>1416</v>
      </c>
      <c r="B20" s="15"/>
      <c r="C20" s="15"/>
    </row>
    <row r="21" spans="1:4">
      <c r="A21" s="7" t="s">
        <v>1417</v>
      </c>
      <c r="B21" s="7" t="s">
        <v>1370</v>
      </c>
      <c r="C21" s="7" t="s">
        <v>1260</v>
      </c>
    </row>
    <row r="22" spans="1:4">
      <c r="A22" s="8" t="s">
        <v>1418</v>
      </c>
      <c r="B22" s="8">
        <f>COUNTIF('Anonimizēta aptaujas datu kopa'!$AE$5:$AE$276,"Es sajutu ārsta iesaisti un ieinteresētību - ārsts centās saprotami izskaidrot diagnozi un ārstēšanas plānu.")</f>
        <v>165</v>
      </c>
      <c r="C22" s="9">
        <f>B22/COUNTA('Anonimizēta aptaujas datu kopa'!$AE$5:$AE$276)</f>
        <v>0.61338289962825276</v>
      </c>
    </row>
    <row r="23" spans="1:4">
      <c r="A23" s="8" t="s">
        <v>1419</v>
      </c>
      <c r="B23" s="8">
        <f>COUNTIF('Anonimizēta aptaujas datu kopa'!$AE$5:$AE$276,"Atbildes bija īsas un formālas, kas radīja apjukumu un nepalīdzēja izprast manu situāciju.")</f>
        <v>63</v>
      </c>
      <c r="C23" s="9">
        <f>B23/COUNTA('Anonimizēta aptaujas datu kopa'!$AE$5:$AE$276)</f>
        <v>0.2342007434944238</v>
      </c>
    </row>
    <row r="24" spans="1:4">
      <c r="A24" s="8" t="s">
        <v>1420</v>
      </c>
      <c r="B24" s="8">
        <f>COUNTIF('Anonimizēta aptaujas datu kopa'!$AE$5:$AE$276,"Es sajutu vienaldzību vai pat zināmu atturību no ārsta puses.")</f>
        <v>20</v>
      </c>
      <c r="C24" s="9">
        <f>B24/COUNTA('Anonimizēta aptaujas datu kopa'!$AE$5:$AE$276)</f>
        <v>7.434944237918216E-2</v>
      </c>
    </row>
    <row r="25" spans="1:4">
      <c r="A25" s="8" t="s">
        <v>1421</v>
      </c>
      <c r="B25" s="8">
        <f>COUNTA('Anonimizēta aptaujas datu kopa'!$AE$5:$AE$276)-SUM(B22:B24)</f>
        <v>21</v>
      </c>
      <c r="C25" s="9">
        <f>B25/COUNTA('Anonimizēta aptaujas datu kopa'!$AE$5:$AE$276)</f>
        <v>7.8066914498141265E-2</v>
      </c>
    </row>
    <row r="28" spans="1:4" ht="23.4">
      <c r="A28" s="11" t="s">
        <v>1366</v>
      </c>
    </row>
  </sheetData>
  <mergeCells count="4">
    <mergeCell ref="A1:Q1"/>
    <mergeCell ref="A4:C4"/>
    <mergeCell ref="A12:D12"/>
    <mergeCell ref="A20:C2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5"/>
  <sheetViews>
    <sheetView workbookViewId="0"/>
  </sheetViews>
  <sheetFormatPr defaultRowHeight="13.8"/>
  <cols>
    <col min="1" max="1" width="40" customWidth="1"/>
    <col min="2" max="3" width="12" customWidth="1"/>
  </cols>
  <sheetData>
    <row r="1" spans="1:17" ht="17.850000000000001" customHeight="1">
      <c r="A1" s="13" t="s">
        <v>1422</v>
      </c>
      <c r="B1" s="13"/>
      <c r="C1" s="13"/>
      <c r="D1" s="13"/>
      <c r="E1" s="13"/>
      <c r="F1" s="13"/>
      <c r="G1" s="13"/>
      <c r="H1" s="13"/>
      <c r="I1" s="13"/>
      <c r="J1" s="13"/>
      <c r="K1" s="13"/>
      <c r="L1" s="13"/>
      <c r="M1" s="13"/>
      <c r="N1" s="13"/>
      <c r="O1" s="13"/>
      <c r="P1" s="13"/>
      <c r="Q1" s="13"/>
    </row>
    <row r="4" spans="1:17" ht="13.95" customHeight="1">
      <c r="A4" s="15" t="s">
        <v>1355</v>
      </c>
      <c r="B4" s="15"/>
      <c r="C4" s="15"/>
    </row>
    <row r="5" spans="1:17">
      <c r="A5" s="7" t="s">
        <v>1369</v>
      </c>
      <c r="B5" s="7" t="s">
        <v>1370</v>
      </c>
      <c r="C5" s="7" t="s">
        <v>1260</v>
      </c>
    </row>
    <row r="6" spans="1:17" ht="17.850000000000001" customHeight="1">
      <c r="A6" s="8" t="s">
        <v>85</v>
      </c>
      <c r="B6" s="8">
        <f>COUNTIF('Anonimizēta aptaujas datu kopa'!$AF$5:$AF$276,A6)</f>
        <v>143</v>
      </c>
      <c r="C6" s="9">
        <f>IF(COUNTA('Anonimizēta aptaujas datu kopa'!$AF$5:$AF$276)=0,0,B6/COUNTA('Anonimizēta aptaujas datu kopa'!$AF$5:$AF$276))</f>
        <v>0.52573529411764708</v>
      </c>
    </row>
    <row r="7" spans="1:17" ht="17.850000000000001" customHeight="1">
      <c r="A7" s="8" t="s">
        <v>55</v>
      </c>
      <c r="B7" s="8">
        <f>COUNTIF('Anonimizēta aptaujas datu kopa'!$AF$5:$AF$276,A7)</f>
        <v>88</v>
      </c>
      <c r="C7" s="9">
        <f>IF(COUNTA('Anonimizēta aptaujas datu kopa'!$AF$5:$AF$276)=0,0,B7/COUNTA('Anonimizēta aptaujas datu kopa'!$AF$5:$AF$276))</f>
        <v>0.3235294117647059</v>
      </c>
    </row>
    <row r="8" spans="1:17" ht="17.850000000000001" customHeight="1">
      <c r="A8" s="8" t="s">
        <v>50</v>
      </c>
      <c r="B8" s="8">
        <f>COUNTIF('Anonimizēta aptaujas datu kopa'!$AF$5:$AF$276,A8)</f>
        <v>21</v>
      </c>
      <c r="C8" s="9">
        <f>IF(COUNTA('Anonimizēta aptaujas datu kopa'!$AF$5:$AF$276)=0,0,B8/COUNTA('Anonimizēta aptaujas datu kopa'!$AF$5:$AF$276))</f>
        <v>7.720588235294118E-2</v>
      </c>
    </row>
    <row r="9" spans="1:17" ht="17.850000000000001" customHeight="1">
      <c r="A9" s="8" t="s">
        <v>127</v>
      </c>
      <c r="B9" s="8">
        <f>COUNTIF('Anonimizēta aptaujas datu kopa'!$AF$5:$AF$276,A9)</f>
        <v>20</v>
      </c>
      <c r="C9" s="9">
        <f>IF(COUNTA('Anonimizēta aptaujas datu kopa'!$AF$5:$AF$276)=0,0,B9/COUNTA('Anonimizēta aptaujas datu kopa'!$AF$5:$AF$276))</f>
        <v>7.3529411764705885E-2</v>
      </c>
    </row>
    <row r="12" spans="1:17" ht="13.95" customHeight="1">
      <c r="A12" s="15" t="s">
        <v>1423</v>
      </c>
      <c r="B12" s="15"/>
      <c r="C12" s="15"/>
    </row>
    <row r="13" spans="1:17">
      <c r="A13" s="7" t="s">
        <v>1369</v>
      </c>
      <c r="B13" s="7" t="s">
        <v>1370</v>
      </c>
      <c r="C13" s="7" t="s">
        <v>1260</v>
      </c>
    </row>
    <row r="14" spans="1:17" ht="17.850000000000001" customHeight="1">
      <c r="A14" s="8" t="s">
        <v>93</v>
      </c>
      <c r="B14" s="8">
        <f>COUNTIF('Anonimizēta aptaujas datu kopa'!$AG$5:$AG$276,A14)</f>
        <v>115</v>
      </c>
      <c r="C14" s="9">
        <f>IF(COUNTA('Anonimizēta aptaujas datu kopa'!$AG$5:$AG$276)=0,0,B14/COUNTA('Anonimizēta aptaujas datu kopa'!$AG$5:$AG$276))</f>
        <v>0.42279411764705882</v>
      </c>
    </row>
    <row r="15" spans="1:17" ht="17.850000000000001" customHeight="1">
      <c r="A15" s="8" t="s">
        <v>77</v>
      </c>
      <c r="B15" s="8">
        <f>COUNTIF('Anonimizēta aptaujas datu kopa'!$AG$5:$AG$276,A15)</f>
        <v>71</v>
      </c>
      <c r="C15" s="9">
        <f>IF(COUNTA('Anonimizēta aptaujas datu kopa'!$AG$5:$AG$276)=0,0,B15/COUNTA('Anonimizēta aptaujas datu kopa'!$AG$5:$AG$276))</f>
        <v>0.2610294117647059</v>
      </c>
    </row>
    <row r="16" spans="1:17" ht="17.850000000000001" customHeight="1">
      <c r="A16" s="8" t="s">
        <v>63</v>
      </c>
      <c r="B16" s="8">
        <f>COUNTIF('Anonimizēta aptaujas datu kopa'!$AG$5:$AG$276,A16)</f>
        <v>64</v>
      </c>
      <c r="C16" s="9">
        <f>IF(COUNTA('Anonimizēta aptaujas datu kopa'!$AG$5:$AG$276)=0,0,B16/COUNTA('Anonimizēta aptaujas datu kopa'!$AG$5:$AG$276))</f>
        <v>0.23529411764705882</v>
      </c>
    </row>
    <row r="17" spans="1:3" ht="17.850000000000001" customHeight="1">
      <c r="A17" s="8" t="s">
        <v>372</v>
      </c>
      <c r="B17" s="8">
        <f>COUNTIF('Anonimizēta aptaujas datu kopa'!$AG$5:$AG$276,A17)</f>
        <v>22</v>
      </c>
      <c r="C17" s="9">
        <f>IF(COUNTA('Anonimizēta aptaujas datu kopa'!$AG$5:$AG$276)=0,0,B17/COUNTA('Anonimizēta aptaujas datu kopa'!$AG$5:$AG$276))</f>
        <v>8.0882352941176475E-2</v>
      </c>
    </row>
    <row r="20" spans="1:3" ht="13.95" customHeight="1">
      <c r="A20" s="15" t="s">
        <v>1424</v>
      </c>
      <c r="B20" s="15"/>
      <c r="C20" s="15"/>
    </row>
    <row r="21" spans="1:3">
      <c r="A21" s="7" t="s">
        <v>1369</v>
      </c>
      <c r="B21" s="7" t="s">
        <v>1370</v>
      </c>
      <c r="C21" s="7" t="s">
        <v>1260</v>
      </c>
    </row>
    <row r="22" spans="1:3" ht="17.850000000000001" customHeight="1">
      <c r="A22" s="8" t="s">
        <v>94</v>
      </c>
      <c r="B22" s="8">
        <f>COUNTIF('Anonimizēta aptaujas datu kopa'!$AH$5:$AH$276,A22)</f>
        <v>108</v>
      </c>
      <c r="C22" s="9">
        <f>IF(COUNTA('Anonimizēta aptaujas datu kopa'!$AH$5:$AH$276)=0,0,B22/COUNTA('Anonimizēta aptaujas datu kopa'!$AH$5:$AH$276))</f>
        <v>0.39705882352941174</v>
      </c>
    </row>
    <row r="23" spans="1:3" ht="17.850000000000001" customHeight="1">
      <c r="A23" s="8" t="s">
        <v>64</v>
      </c>
      <c r="B23" s="8">
        <f>COUNTIF('Anonimizēta aptaujas datu kopa'!$AH$5:$AH$276,A23)</f>
        <v>114</v>
      </c>
      <c r="C23" s="9">
        <f>IF(COUNTA('Anonimizēta aptaujas datu kopa'!$AH$5:$AH$276)=0,0,B23/COUNTA('Anonimizēta aptaujas datu kopa'!$AH$5:$AH$276))</f>
        <v>0.41911764705882354</v>
      </c>
    </row>
    <row r="24" spans="1:3" ht="17.850000000000001" customHeight="1">
      <c r="A24" s="8" t="s">
        <v>78</v>
      </c>
      <c r="B24" s="8">
        <f>COUNTIF('Anonimizēta aptaujas datu kopa'!$AH$5:$AH$276,A24)</f>
        <v>50</v>
      </c>
      <c r="C24" s="9">
        <f>IF(COUNTA('Anonimizēta aptaujas datu kopa'!$AH$5:$AH$276)=0,0,B24/COUNTA('Anonimizēta aptaujas datu kopa'!$AH$5:$AH$276))</f>
        <v>0.18382352941176472</v>
      </c>
    </row>
    <row r="27" spans="1:3" ht="13.95" customHeight="1">
      <c r="A27" s="15" t="s">
        <v>1425</v>
      </c>
      <c r="B27" s="15"/>
      <c r="C27" s="15"/>
    </row>
    <row r="28" spans="1:3">
      <c r="A28" s="7" t="s">
        <v>1369</v>
      </c>
      <c r="B28" s="7" t="s">
        <v>1370</v>
      </c>
      <c r="C28" s="7" t="s">
        <v>1260</v>
      </c>
    </row>
    <row r="29" spans="1:3" ht="17.850000000000001" customHeight="1">
      <c r="A29" s="8" t="s">
        <v>95</v>
      </c>
      <c r="B29" s="8">
        <f>COUNTIF('Anonimizēta aptaujas datu kopa'!$AI$5:$AI$276,A29)</f>
        <v>65</v>
      </c>
      <c r="C29" s="9">
        <f>IF(COUNTA('Anonimizēta aptaujas datu kopa'!$AI$5:$AI$276)=0,0,B29/COUNTA('Anonimizēta aptaujas datu kopa'!$AI$5:$AI$276))</f>
        <v>0.23897058823529413</v>
      </c>
    </row>
    <row r="30" spans="1:3" ht="17.850000000000001" customHeight="1">
      <c r="A30" s="8" t="s">
        <v>128</v>
      </c>
      <c r="B30" s="8">
        <f>COUNTIF('Anonimizēta aptaujas datu kopa'!$AI$5:$AI$276,A30)</f>
        <v>63</v>
      </c>
      <c r="C30" s="9">
        <f>IF(COUNTA('Anonimizēta aptaujas datu kopa'!$AI$5:$AI$276)=0,0,B30/COUNTA('Anonimizēta aptaujas datu kopa'!$AI$5:$AI$276))</f>
        <v>0.23161764705882354</v>
      </c>
    </row>
    <row r="31" spans="1:3" ht="17.850000000000001" customHeight="1">
      <c r="A31" s="8" t="s">
        <v>65</v>
      </c>
      <c r="B31" s="8">
        <f>COUNTIF('Anonimizēta aptaujas datu kopa'!$AI$5:$AI$276,A31)</f>
        <v>115</v>
      </c>
      <c r="C31" s="9">
        <f>IF(COUNTA('Anonimizēta aptaujas datu kopa'!$AI$5:$AI$276)=0,0,B31/COUNTA('Anonimizēta aptaujas datu kopa'!$AI$5:$AI$276))</f>
        <v>0.42279411764705882</v>
      </c>
    </row>
    <row r="32" spans="1:3" ht="17.850000000000001" customHeight="1">
      <c r="A32" s="8" t="s">
        <v>211</v>
      </c>
      <c r="B32" s="8">
        <f>COUNTIF('Anonimizēta aptaujas datu kopa'!$AI$5:$AI$276,A32)</f>
        <v>29</v>
      </c>
      <c r="C32" s="9">
        <f>IF(COUNTA('Anonimizēta aptaujas datu kopa'!$AI$5:$AI$276)=0,0,B32/COUNTA('Anonimizēta aptaujas datu kopa'!$AI$5:$AI$276))</f>
        <v>0.10661764705882353</v>
      </c>
    </row>
    <row r="35" spans="1:1" ht="23.4">
      <c r="A35" s="11" t="s">
        <v>1366</v>
      </c>
    </row>
  </sheetData>
  <mergeCells count="5">
    <mergeCell ref="A1:Q1"/>
    <mergeCell ref="A4:C4"/>
    <mergeCell ref="A12:C12"/>
    <mergeCell ref="A20:C20"/>
    <mergeCell ref="A27:C2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6"/>
  <sheetViews>
    <sheetView workbookViewId="0"/>
  </sheetViews>
  <sheetFormatPr defaultRowHeight="13.8"/>
  <cols>
    <col min="1" max="1" width="40" customWidth="1"/>
    <col min="2" max="3" width="12" customWidth="1"/>
  </cols>
  <sheetData>
    <row r="1" spans="1:17" ht="17.850000000000001" customHeight="1">
      <c r="A1" s="13" t="s">
        <v>1426</v>
      </c>
      <c r="B1" s="13"/>
      <c r="C1" s="13"/>
      <c r="D1" s="13"/>
      <c r="E1" s="13"/>
      <c r="F1" s="13"/>
      <c r="G1" s="13"/>
      <c r="H1" s="13"/>
      <c r="I1" s="13"/>
      <c r="J1" s="13"/>
      <c r="K1" s="13"/>
      <c r="L1" s="13"/>
      <c r="M1" s="13"/>
      <c r="N1" s="13"/>
      <c r="O1" s="13"/>
      <c r="P1" s="13"/>
      <c r="Q1" s="13"/>
    </row>
    <row r="4" spans="1:17" ht="13.95" customHeight="1">
      <c r="A4" s="15" t="s">
        <v>1427</v>
      </c>
      <c r="B4" s="15"/>
      <c r="C4" s="15"/>
    </row>
    <row r="5" spans="1:17">
      <c r="A5" s="7" t="s">
        <v>1393</v>
      </c>
      <c r="B5" s="7" t="s">
        <v>1370</v>
      </c>
      <c r="C5" s="7" t="s">
        <v>1260</v>
      </c>
      <c r="E5" s="7" t="s">
        <v>1394</v>
      </c>
      <c r="F5" s="7" t="s">
        <v>1395</v>
      </c>
    </row>
    <row r="6" spans="1:17">
      <c r="A6" s="8">
        <v>0</v>
      </c>
      <c r="B6" s="8">
        <v>7</v>
      </c>
      <c r="C6" s="9">
        <v>2.5735294117647058E-2</v>
      </c>
      <c r="E6" s="8" t="s">
        <v>1396</v>
      </c>
      <c r="F6" s="10">
        <f>AVERAGE('Anonimizēta aptaujas datu kopa'!$AJ$5:$AJ$276)</f>
        <v>7.1213235294117645</v>
      </c>
    </row>
    <row r="7" spans="1:17">
      <c r="A7" s="8">
        <v>1</v>
      </c>
      <c r="B7" s="8">
        <v>0</v>
      </c>
      <c r="C7" s="9">
        <v>0</v>
      </c>
      <c r="E7" s="8" t="s">
        <v>1397</v>
      </c>
      <c r="F7" s="10">
        <f>MEDIAN('Anonimizēta aptaujas datu kopa'!$AJ$5:$AJ$276)</f>
        <v>8</v>
      </c>
    </row>
    <row r="8" spans="1:17">
      <c r="A8" s="8">
        <v>2</v>
      </c>
      <c r="B8" s="8">
        <v>6</v>
      </c>
      <c r="C8" s="9">
        <v>2.2058823529411766E-2</v>
      </c>
    </row>
    <row r="9" spans="1:17">
      <c r="A9" s="8">
        <v>3</v>
      </c>
      <c r="B9" s="8">
        <v>11</v>
      </c>
      <c r="C9" s="9">
        <v>4.0441176470588237E-2</v>
      </c>
    </row>
    <row r="10" spans="1:17">
      <c r="A10" s="8">
        <v>4</v>
      </c>
      <c r="B10" s="8">
        <v>13</v>
      </c>
      <c r="C10" s="9">
        <v>4.779411764705882E-2</v>
      </c>
    </row>
    <row r="11" spans="1:17">
      <c r="A11" s="8">
        <v>5</v>
      </c>
      <c r="B11" s="8">
        <v>33</v>
      </c>
      <c r="C11" s="9">
        <v>0.12132352941176471</v>
      </c>
    </row>
    <row r="12" spans="1:17">
      <c r="A12" s="8">
        <v>6</v>
      </c>
      <c r="B12" s="8">
        <v>26</v>
      </c>
      <c r="C12" s="9">
        <v>9.5588235294117641E-2</v>
      </c>
    </row>
    <row r="13" spans="1:17">
      <c r="A13" s="8">
        <v>7</v>
      </c>
      <c r="B13" s="8">
        <v>36</v>
      </c>
      <c r="C13" s="9">
        <v>0.13235294117647059</v>
      </c>
    </row>
    <row r="14" spans="1:17">
      <c r="A14" s="8">
        <v>8</v>
      </c>
      <c r="B14" s="8">
        <v>45</v>
      </c>
      <c r="C14" s="9">
        <v>0.16544117647058823</v>
      </c>
    </row>
    <row r="15" spans="1:17">
      <c r="A15" s="8">
        <v>9</v>
      </c>
      <c r="B15" s="8">
        <v>43</v>
      </c>
      <c r="C15" s="9">
        <v>0.15808823529411764</v>
      </c>
    </row>
    <row r="16" spans="1:17">
      <c r="A16">
        <v>10</v>
      </c>
      <c r="B16">
        <v>52</v>
      </c>
      <c r="C16" s="12">
        <v>0.19117647058823528</v>
      </c>
    </row>
    <row r="18" spans="1:4" ht="13.95" customHeight="1">
      <c r="A18" s="15" t="s">
        <v>1428</v>
      </c>
      <c r="B18" s="15"/>
      <c r="C18" s="15"/>
    </row>
    <row r="19" spans="1:4">
      <c r="A19" s="7" t="s">
        <v>1369</v>
      </c>
      <c r="B19" s="7" t="s">
        <v>1370</v>
      </c>
      <c r="C19" s="7" t="s">
        <v>1260</v>
      </c>
    </row>
    <row r="20" spans="1:4" ht="17.850000000000001" customHeight="1">
      <c r="A20" s="8" t="s">
        <v>142</v>
      </c>
      <c r="B20" s="8">
        <f>COUNTIF('Anonimizēta aptaujas datu kopa'!$AK$5:$AK$276,A20)</f>
        <v>94</v>
      </c>
      <c r="C20" s="9">
        <f>IF(COUNTA('Anonimizēta aptaujas datu kopa'!$AK$5:$AK$276)=0,0,B20/COUNTA('Anonimizēta aptaujas datu kopa'!$AK$5:$AK$276))</f>
        <v>0.34944237918215615</v>
      </c>
    </row>
    <row r="21" spans="1:4" ht="27.75" customHeight="1">
      <c r="A21" s="8" t="s">
        <v>119</v>
      </c>
      <c r="B21" s="8">
        <f>COUNTIF('Anonimizēta aptaujas datu kopa'!$AK$5:$AK$276,A21)</f>
        <v>79</v>
      </c>
      <c r="C21" s="9">
        <f>IF(COUNTA('Anonimizēta aptaujas datu kopa'!$AK$5:$AK$276)=0,0,B21/COUNTA('Anonimizēta aptaujas datu kopa'!$AK$5:$AK$276))</f>
        <v>0.29368029739776952</v>
      </c>
    </row>
    <row r="22" spans="1:4" ht="17.850000000000001" customHeight="1">
      <c r="A22" s="8" t="s">
        <v>136</v>
      </c>
      <c r="B22" s="8">
        <f>COUNTIF('Anonimizēta aptaujas datu kopa'!$AK$5:$AK$276,A22)</f>
        <v>67</v>
      </c>
      <c r="C22" s="9">
        <f>IF(COUNTA('Anonimizēta aptaujas datu kopa'!$AK$5:$AK$276)=0,0,B22/COUNTA('Anonimizēta aptaujas datu kopa'!$AK$5:$AK$276))</f>
        <v>0.24907063197026022</v>
      </c>
    </row>
    <row r="23" spans="1:4" ht="17.850000000000001" customHeight="1">
      <c r="A23" s="8" t="s">
        <v>152</v>
      </c>
      <c r="B23" s="8">
        <f>COUNTIF('Anonimizēta aptaujas datu kopa'!$AK$5:$AK$276,A23)</f>
        <v>14</v>
      </c>
      <c r="C23" s="9">
        <f>IF(COUNTA('Anonimizēta aptaujas datu kopa'!$AK$5:$AK$276)=0,0,B23/COUNTA('Anonimizēta aptaujas datu kopa'!$AK$5:$AK$276))</f>
        <v>5.204460966542751E-2</v>
      </c>
    </row>
    <row r="24" spans="1:4" ht="17.850000000000001" customHeight="1">
      <c r="A24" s="8" t="s">
        <v>112</v>
      </c>
      <c r="B24" s="8">
        <f>COUNTIF('Anonimizēta aptaujas datu kopa'!$AK$5:$AK$276,A24)</f>
        <v>15</v>
      </c>
      <c r="C24" s="9">
        <f>IF(COUNTA('Anonimizēta aptaujas datu kopa'!$AK$5:$AK$276)=0,0,B24/COUNTA('Anonimizēta aptaujas datu kopa'!$AK$5:$AK$276))</f>
        <v>5.5762081784386616E-2</v>
      </c>
    </row>
    <row r="27" spans="1:4" ht="13.95" customHeight="1">
      <c r="A27" s="15" t="s">
        <v>1429</v>
      </c>
      <c r="B27" s="15"/>
      <c r="C27" s="15"/>
      <c r="D27" s="15"/>
    </row>
    <row r="28" spans="1:4">
      <c r="A28" s="7" t="s">
        <v>1364</v>
      </c>
      <c r="B28" s="7" t="s">
        <v>1370</v>
      </c>
      <c r="C28" s="7" t="s">
        <v>1396</v>
      </c>
      <c r="D28" s="7" t="s">
        <v>1397</v>
      </c>
    </row>
    <row r="29" spans="1:4">
      <c r="A29" s="8" t="s">
        <v>142</v>
      </c>
      <c r="B29" s="8">
        <f>COUNTIF('Anonimizēta aptaujas datu kopa'!$AK$5:$AK$276,A29)</f>
        <v>94</v>
      </c>
      <c r="C29" s="10">
        <f>IF(B29=0,0,AVERAGEIF('Anonimizēta aptaujas datu kopa'!$AK$5:$AK$276,A29,'Anonimizēta aptaujas datu kopa'!$AJ$5:$AJ$276))</f>
        <v>8.7765957446808507</v>
      </c>
      <c r="D29" s="10">
        <v>9</v>
      </c>
    </row>
    <row r="30" spans="1:4" ht="27.6">
      <c r="A30" s="8" t="s">
        <v>119</v>
      </c>
      <c r="B30" s="8">
        <f>COUNTIF('Anonimizēta aptaujas datu kopa'!$AK$5:$AK$276,A30)</f>
        <v>79</v>
      </c>
      <c r="C30" s="10">
        <f>IF(B30=0,0,AVERAGEIF('Anonimizēta aptaujas datu kopa'!$AK$5:$AK$276,A30,'Anonimizēta aptaujas datu kopa'!$AJ$5:$AJ$276))</f>
        <v>7.4050632911392409</v>
      </c>
      <c r="D30" s="10">
        <v>8</v>
      </c>
    </row>
    <row r="31" spans="1:4">
      <c r="A31" s="8" t="s">
        <v>136</v>
      </c>
      <c r="B31" s="8">
        <f>COUNTIF('Anonimizēta aptaujas datu kopa'!$AK$5:$AK$276,A31)</f>
        <v>67</v>
      </c>
      <c r="C31" s="10">
        <f>IF(B31=0,0,AVERAGEIF('Anonimizēta aptaujas datu kopa'!$AK$5:$AK$276,A31,'Anonimizēta aptaujas datu kopa'!$AJ$5:$AJ$276))</f>
        <v>5.6716417910447765</v>
      </c>
      <c r="D31" s="10">
        <v>6</v>
      </c>
    </row>
    <row r="32" spans="1:4" ht="27.6">
      <c r="A32" s="8" t="s">
        <v>152</v>
      </c>
      <c r="B32" s="8">
        <f>COUNTIF('Anonimizēta aptaujas datu kopa'!$AK$5:$AK$276,A32)</f>
        <v>14</v>
      </c>
      <c r="C32" s="10">
        <f>IF(B32=0,0,AVERAGEIF('Anonimizēta aptaujas datu kopa'!$AK$5:$AK$276,A32,'Anonimizēta aptaujas datu kopa'!$AJ$5:$AJ$276))</f>
        <v>5.7142857142857144</v>
      </c>
      <c r="D32" s="10">
        <v>6</v>
      </c>
    </row>
    <row r="33" spans="1:4">
      <c r="A33" s="8" t="s">
        <v>112</v>
      </c>
      <c r="B33" s="8">
        <f>COUNTIF('Anonimizēta aptaujas datu kopa'!$AK$5:$AK$276,A33)</f>
        <v>15</v>
      </c>
      <c r="C33" s="10">
        <f>IF(B33=0,0,AVERAGEIF('Anonimizēta aptaujas datu kopa'!$AK$5:$AK$276,A33,'Anonimizēta aptaujas datu kopa'!$AJ$5:$AJ$276))</f>
        <v>3.4</v>
      </c>
      <c r="D33" s="10">
        <v>4</v>
      </c>
    </row>
    <row r="36" spans="1:4" ht="23.4">
      <c r="A36" s="11" t="s">
        <v>1366</v>
      </c>
    </row>
  </sheetData>
  <mergeCells count="4">
    <mergeCell ref="A1:Q1"/>
    <mergeCell ref="A4:C4"/>
    <mergeCell ref="A18:C18"/>
    <mergeCell ref="A27:D2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0"/>
  <sheetViews>
    <sheetView workbookViewId="0"/>
  </sheetViews>
  <sheetFormatPr defaultRowHeight="13.8"/>
  <cols>
    <col min="1" max="1" width="28" customWidth="1"/>
    <col min="2" max="2" width="80" customWidth="1"/>
    <col min="3" max="3" width="15" customWidth="1"/>
  </cols>
  <sheetData>
    <row r="1" spans="1:17" ht="17.850000000000001" customHeight="1">
      <c r="A1" s="13" t="s">
        <v>1430</v>
      </c>
      <c r="B1" s="13"/>
      <c r="C1" s="13"/>
      <c r="D1" s="13"/>
      <c r="E1" s="13"/>
      <c r="F1" s="13"/>
      <c r="G1" s="13"/>
      <c r="H1" s="13"/>
      <c r="I1" s="13"/>
      <c r="J1" s="13"/>
      <c r="K1" s="13"/>
      <c r="L1" s="13"/>
      <c r="M1" s="13"/>
      <c r="N1" s="13"/>
      <c r="O1" s="13"/>
      <c r="P1" s="13"/>
      <c r="Q1" s="13"/>
    </row>
    <row r="3" spans="1:17">
      <c r="A3" s="16" t="s">
        <v>1431</v>
      </c>
      <c r="B3" s="16"/>
      <c r="C3" s="16"/>
      <c r="D3" s="16"/>
      <c r="E3" s="16"/>
      <c r="F3" s="16"/>
      <c r="G3" s="16"/>
      <c r="H3" s="16"/>
      <c r="I3" s="16"/>
      <c r="J3" s="16"/>
      <c r="K3" s="16"/>
      <c r="L3" s="16"/>
      <c r="M3" s="16"/>
      <c r="N3" s="16"/>
      <c r="O3" s="16"/>
      <c r="P3" s="16"/>
      <c r="Q3" s="16"/>
    </row>
    <row r="4" spans="1:17">
      <c r="A4" s="16"/>
      <c r="B4" s="16"/>
      <c r="C4" s="16"/>
      <c r="D4" s="16"/>
      <c r="E4" s="16"/>
      <c r="F4" s="16"/>
      <c r="G4" s="16"/>
      <c r="H4" s="16"/>
      <c r="I4" s="16"/>
      <c r="J4" s="16"/>
      <c r="K4" s="16"/>
      <c r="L4" s="16"/>
      <c r="M4" s="16"/>
      <c r="N4" s="16"/>
      <c r="O4" s="16"/>
      <c r="P4" s="16"/>
      <c r="Q4" s="16"/>
    </row>
    <row r="6" spans="1:17" ht="13.95" customHeight="1">
      <c r="A6" s="15" t="s">
        <v>1432</v>
      </c>
      <c r="B6" s="15"/>
      <c r="C6" s="15"/>
    </row>
    <row r="7" spans="1:17" ht="41.4">
      <c r="A7" s="7" t="s">
        <v>1433</v>
      </c>
      <c r="B7" s="7" t="s">
        <v>1434</v>
      </c>
      <c r="C7" s="7" t="s">
        <v>1435</v>
      </c>
    </row>
    <row r="8" spans="1:17" ht="27.6">
      <c r="A8" s="8" t="s">
        <v>1436</v>
      </c>
      <c r="B8" s="8">
        <v>86</v>
      </c>
      <c r="C8" s="9">
        <v>0.34399999999999997</v>
      </c>
    </row>
    <row r="9" spans="1:17" ht="27.6">
      <c r="A9" s="8" t="s">
        <v>1437</v>
      </c>
      <c r="B9" s="8">
        <v>62</v>
      </c>
      <c r="C9" s="9">
        <v>0.248</v>
      </c>
    </row>
    <row r="10" spans="1:17">
      <c r="A10" s="8" t="s">
        <v>1438</v>
      </c>
      <c r="B10" s="8">
        <v>47</v>
      </c>
      <c r="C10" s="9">
        <v>0.188</v>
      </c>
    </row>
    <row r="11" spans="1:17" ht="27.6">
      <c r="A11" s="8" t="s">
        <v>1439</v>
      </c>
      <c r="B11" s="8">
        <v>36</v>
      </c>
      <c r="C11" s="9">
        <v>0.14399999999999999</v>
      </c>
    </row>
    <row r="12" spans="1:17" ht="27.6">
      <c r="A12" s="8" t="s">
        <v>1440</v>
      </c>
      <c r="B12" s="8">
        <v>27</v>
      </c>
      <c r="C12" s="9">
        <v>0.10800000000000001</v>
      </c>
    </row>
    <row r="13" spans="1:17" ht="27.6">
      <c r="A13" s="8" t="s">
        <v>1441</v>
      </c>
      <c r="B13" s="8">
        <v>23</v>
      </c>
      <c r="C13" s="9">
        <v>9.1999999999999998E-2</v>
      </c>
    </row>
    <row r="14" spans="1:17" ht="27.6">
      <c r="A14" s="8" t="s">
        <v>1442</v>
      </c>
      <c r="B14" s="8">
        <v>12</v>
      </c>
      <c r="C14" s="9">
        <v>4.8000000000000001E-2</v>
      </c>
    </row>
    <row r="15" spans="1:17" ht="27.6">
      <c r="A15" s="8" t="s">
        <v>1443</v>
      </c>
      <c r="B15" s="8">
        <v>9</v>
      </c>
      <c r="C15" s="9">
        <v>3.5999999999999997E-2</v>
      </c>
    </row>
    <row r="16" spans="1:17" ht="23.4">
      <c r="A16" s="11" t="s">
        <v>1444</v>
      </c>
    </row>
    <row r="18" spans="1:3" ht="13.95" customHeight="1">
      <c r="A18" s="15" t="s">
        <v>1445</v>
      </c>
      <c r="B18" s="15"/>
      <c r="C18" s="15"/>
    </row>
    <row r="19" spans="1:3" ht="41.4">
      <c r="A19" s="7" t="s">
        <v>1433</v>
      </c>
      <c r="B19" s="7" t="s">
        <v>1434</v>
      </c>
      <c r="C19" s="7" t="s">
        <v>1435</v>
      </c>
    </row>
    <row r="20" spans="1:3" ht="27.6">
      <c r="A20" s="8" t="s">
        <v>1446</v>
      </c>
      <c r="B20" s="8">
        <v>92</v>
      </c>
      <c r="C20" s="9">
        <v>0.36078431372549019</v>
      </c>
    </row>
    <row r="21" spans="1:3" ht="27.6">
      <c r="A21" s="8" t="s">
        <v>1447</v>
      </c>
      <c r="B21" s="8">
        <v>58</v>
      </c>
      <c r="C21" s="9">
        <v>0.22745098039215686</v>
      </c>
    </row>
    <row r="22" spans="1:3" ht="27.6">
      <c r="A22" s="8" t="s">
        <v>1448</v>
      </c>
      <c r="B22" s="8">
        <v>36</v>
      </c>
      <c r="C22" s="9">
        <v>0.14117647058823529</v>
      </c>
    </row>
    <row r="23" spans="1:3" ht="27.6">
      <c r="A23" s="8" t="s">
        <v>1449</v>
      </c>
      <c r="B23" s="8">
        <v>22</v>
      </c>
      <c r="C23" s="9">
        <v>8.6274509803921567E-2</v>
      </c>
    </row>
    <row r="24" spans="1:3" ht="27.6">
      <c r="A24" s="8" t="s">
        <v>1450</v>
      </c>
      <c r="B24" s="8">
        <v>21</v>
      </c>
      <c r="C24" s="9">
        <v>8.2352941176470573E-2</v>
      </c>
    </row>
    <row r="25" spans="1:3" ht="27.6">
      <c r="A25" s="8" t="s">
        <v>1451</v>
      </c>
      <c r="B25" s="8">
        <v>10</v>
      </c>
      <c r="C25" s="9">
        <v>3.9215686274509803E-2</v>
      </c>
    </row>
    <row r="26" spans="1:3" ht="23.4">
      <c r="A26" s="11" t="s">
        <v>1452</v>
      </c>
    </row>
    <row r="28" spans="1:3" ht="13.95" customHeight="1">
      <c r="A28" s="15" t="s">
        <v>1453</v>
      </c>
      <c r="B28" s="15"/>
      <c r="C28" s="15"/>
    </row>
    <row r="29" spans="1:3" ht="41.4">
      <c r="A29" s="7" t="s">
        <v>1433</v>
      </c>
      <c r="B29" s="7" t="s">
        <v>1434</v>
      </c>
      <c r="C29" s="7" t="s">
        <v>1435</v>
      </c>
    </row>
    <row r="30" spans="1:3" ht="27.6">
      <c r="A30" s="8" t="s">
        <v>1454</v>
      </c>
      <c r="B30" s="8">
        <v>78</v>
      </c>
      <c r="C30" s="9">
        <v>0.30232558139534882</v>
      </c>
    </row>
    <row r="31" spans="1:3" ht="27.6">
      <c r="A31" s="8" t="s">
        <v>1455</v>
      </c>
      <c r="B31" s="8">
        <v>66</v>
      </c>
      <c r="C31" s="9">
        <v>0.2558139534883721</v>
      </c>
    </row>
    <row r="32" spans="1:3" ht="27.6">
      <c r="A32" s="8" t="s">
        <v>1456</v>
      </c>
      <c r="B32" s="8">
        <v>63</v>
      </c>
      <c r="C32" s="9">
        <v>0.24418604651162787</v>
      </c>
    </row>
    <row r="33" spans="1:17" ht="27.6">
      <c r="A33" s="8" t="s">
        <v>1457</v>
      </c>
      <c r="B33" s="8">
        <v>53</v>
      </c>
      <c r="C33" s="9">
        <v>0.20542635658914729</v>
      </c>
    </row>
    <row r="34" spans="1:17" ht="27.6">
      <c r="A34" s="8" t="s">
        <v>1458</v>
      </c>
      <c r="B34" s="8">
        <v>22</v>
      </c>
      <c r="C34" s="9">
        <v>8.5271317829457349E-2</v>
      </c>
    </row>
    <row r="35" spans="1:17" ht="27.6">
      <c r="A35" s="8" t="s">
        <v>1459</v>
      </c>
      <c r="B35" s="8">
        <v>19</v>
      </c>
      <c r="C35" s="9">
        <v>7.3643410852713184E-2</v>
      </c>
    </row>
    <row r="36" spans="1:17" ht="27.6">
      <c r="A36" s="8" t="s">
        <v>1460</v>
      </c>
      <c r="B36" s="8">
        <v>13</v>
      </c>
      <c r="C36" s="9">
        <v>5.0387596899224806E-2</v>
      </c>
    </row>
    <row r="37" spans="1:17" ht="27.6">
      <c r="A37" s="8" t="s">
        <v>1461</v>
      </c>
      <c r="B37" s="8">
        <v>13</v>
      </c>
      <c r="C37" s="9">
        <v>5.0387596899224806E-2</v>
      </c>
    </row>
    <row r="38" spans="1:17" ht="27.6">
      <c r="A38" s="8" t="s">
        <v>1462</v>
      </c>
      <c r="B38" s="8">
        <v>7</v>
      </c>
      <c r="C38" s="9">
        <v>2.7131782945736434E-2</v>
      </c>
    </row>
    <row r="39" spans="1:17" ht="27.6">
      <c r="A39" s="8" t="s">
        <v>1463</v>
      </c>
      <c r="B39" s="8">
        <v>1</v>
      </c>
      <c r="C39" s="9">
        <v>3.8759689922480624E-3</v>
      </c>
    </row>
    <row r="40" spans="1:17" ht="23.4">
      <c r="A40" s="11" t="s">
        <v>1464</v>
      </c>
    </row>
    <row r="42" spans="1:17" ht="13.95" customHeight="1">
      <c r="A42" s="15" t="s">
        <v>1465</v>
      </c>
      <c r="B42" s="15"/>
      <c r="C42" s="15"/>
      <c r="D42" s="15"/>
      <c r="E42" s="15"/>
      <c r="F42" s="15"/>
      <c r="G42" s="15"/>
      <c r="H42" s="15"/>
      <c r="I42" s="15"/>
      <c r="J42" s="15"/>
      <c r="K42" s="15"/>
      <c r="L42" s="15"/>
      <c r="M42" s="15"/>
      <c r="N42" s="15"/>
      <c r="O42" s="15"/>
      <c r="P42" s="15"/>
      <c r="Q42" s="15"/>
    </row>
    <row r="43" spans="1:17">
      <c r="A43" s="7" t="s">
        <v>1433</v>
      </c>
      <c r="B43" s="7" t="s">
        <v>1466</v>
      </c>
    </row>
    <row r="44" spans="1:17">
      <c r="A44" s="8" t="s">
        <v>1467</v>
      </c>
      <c r="B44" s="8" t="s">
        <v>122</v>
      </c>
    </row>
    <row r="45" spans="1:17">
      <c r="A45" s="8" t="s">
        <v>1468</v>
      </c>
      <c r="B45" s="8" t="s">
        <v>155</v>
      </c>
    </row>
    <row r="46" spans="1:17">
      <c r="A46" s="8" t="s">
        <v>1469</v>
      </c>
      <c r="B46" s="8" t="s">
        <v>98</v>
      </c>
    </row>
    <row r="47" spans="1:17">
      <c r="A47" s="8" t="s">
        <v>1470</v>
      </c>
      <c r="B47" s="8" t="s">
        <v>138</v>
      </c>
    </row>
    <row r="50" spans="1:1" ht="34.799999999999997">
      <c r="A50" s="11" t="s">
        <v>1366</v>
      </c>
    </row>
  </sheetData>
  <mergeCells count="6">
    <mergeCell ref="A42:Q42"/>
    <mergeCell ref="A1:Q1"/>
    <mergeCell ref="A3:Q4"/>
    <mergeCell ref="A6:C6"/>
    <mergeCell ref="A18:C18"/>
    <mergeCell ref="A28:C2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Anonimizēta aptaujas datu kopa</vt:lpstr>
      <vt:lpstr>Statistikas kopsavilkums</vt:lpstr>
      <vt:lpstr>Respondentu raksturojums</vt:lpstr>
      <vt:lpstr>Pacienta ceļš un nosūtījums</vt:lpstr>
      <vt:lpstr>Radioloģijas pieejamība</vt:lpstr>
      <vt:lpstr>Sagatavošana un komunikācija</vt:lpstr>
      <vt:lpstr>Rezultātu pieejamība</vt:lpstr>
      <vt:lpstr>Atkārtoti izmeklējumi</vt:lpstr>
      <vt:lpstr>Diagnozes paziņošana</vt:lpstr>
      <vt:lpstr>Ārstēšana un atbalsts</vt:lpstr>
      <vt:lpstr>Kopējais vērtējums</vt:lpstr>
      <vt:lpstr>Atvērto komentāru analīze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Līga Goldberga</cp:lastModifiedBy>
  <dcterms:modified xsi:type="dcterms:W3CDTF">2026-09-23T06:49:21Z</dcterms:modified>
</cp:coreProperties>
</file>